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ocs.philips.com/personal/marco_van_de_veerdonk_philips_com/Documents/Documents/HCE/ZaalHockey/2023-2024/"/>
    </mc:Choice>
  </mc:AlternateContent>
  <xr:revisionPtr revIDLastSave="7" documentId="13_ncr:1_{034D0982-39B4-4307-A0D6-3D960B51B8EB}" xr6:coauthVersionLast="47" xr6:coauthVersionMax="47" xr10:uidLastSave="{41BB10E0-7E9C-4C6E-9F72-C5FD69C8427C}"/>
  <bookViews>
    <workbookView xWindow="-120" yWindow="-120" windowWidth="29040" windowHeight="17640" xr2:uid="{88529D7E-B166-4ED0-A3A7-8511A34F4D0A}"/>
  </bookViews>
  <sheets>
    <sheet name="Trainings-schema" sheetId="2" r:id="rId1"/>
  </sheets>
  <definedNames>
    <definedName name="Slicer_Begintijd">#N/A</definedName>
    <definedName name="Slicer_Dag">#N/A</definedName>
    <definedName name="Slicer_Datum">#N/A</definedName>
    <definedName name="Slicer_Duur">#N/A</definedName>
    <definedName name="Slicer_Sporthal">#N/A</definedName>
    <definedName name="Slicer_Team">#N/A</definedName>
    <definedName name="Slicer_Week">#N/A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4" i="2" l="1"/>
  <c r="I104" i="2" s="1"/>
  <c r="G104" i="2"/>
  <c r="B104" i="2"/>
  <c r="C104" i="2"/>
  <c r="H62" i="2"/>
  <c r="I62" i="2" s="1"/>
  <c r="G62" i="2"/>
  <c r="C62" i="2"/>
  <c r="B62" i="2"/>
  <c r="H37" i="2"/>
  <c r="I37" i="2" s="1"/>
  <c r="G37" i="2"/>
  <c r="C37" i="2"/>
  <c r="B37" i="2"/>
  <c r="I59" i="2"/>
  <c r="G59" i="2"/>
  <c r="C59" i="2"/>
  <c r="C49" i="2"/>
  <c r="I49" i="2"/>
  <c r="G49" i="2"/>
  <c r="B6" i="2"/>
  <c r="B3" i="2"/>
  <c r="B4" i="2"/>
  <c r="B7" i="2"/>
  <c r="B8" i="2"/>
  <c r="B9" i="2"/>
  <c r="B10" i="2"/>
  <c r="B12" i="2"/>
  <c r="B11" i="2"/>
  <c r="B35" i="2"/>
  <c r="B13" i="2"/>
  <c r="B17" i="2"/>
  <c r="B15" i="2"/>
  <c r="B14" i="2"/>
  <c r="B16" i="2"/>
  <c r="B21" i="2"/>
  <c r="B24" i="2"/>
  <c r="B28" i="2"/>
  <c r="B30" i="2"/>
  <c r="B20" i="2"/>
  <c r="B23" i="2"/>
  <c r="B27" i="2"/>
  <c r="B18" i="2"/>
  <c r="B22" i="2"/>
  <c r="B26" i="2"/>
  <c r="B29" i="2"/>
  <c r="B31" i="2"/>
  <c r="B19" i="2"/>
  <c r="B25" i="2"/>
  <c r="B33" i="2"/>
  <c r="B34" i="2"/>
  <c r="B36" i="2"/>
  <c r="B42" i="2"/>
  <c r="B43" i="2"/>
  <c r="B40" i="2"/>
  <c r="B41" i="2"/>
  <c r="B44" i="2"/>
  <c r="B45" i="2"/>
  <c r="B46" i="2"/>
  <c r="B48" i="2"/>
  <c r="B47" i="2"/>
  <c r="B53" i="2"/>
  <c r="B51" i="2"/>
  <c r="B50" i="2"/>
  <c r="B52" i="2"/>
  <c r="B54" i="2"/>
  <c r="B39" i="2"/>
  <c r="B55" i="2"/>
  <c r="B56" i="2"/>
  <c r="B57" i="2"/>
  <c r="B58" i="2"/>
  <c r="B60" i="2"/>
  <c r="B61" i="2"/>
  <c r="B63" i="2"/>
  <c r="B65" i="2"/>
  <c r="B64" i="2"/>
  <c r="B67" i="2"/>
  <c r="B66" i="2"/>
  <c r="B68" i="2"/>
  <c r="B70" i="2"/>
  <c r="B69" i="2"/>
  <c r="B74" i="2"/>
  <c r="B75" i="2"/>
  <c r="B76" i="2"/>
  <c r="B77" i="2"/>
  <c r="B72" i="2"/>
  <c r="B73" i="2"/>
  <c r="B79" i="2"/>
  <c r="B78" i="2"/>
  <c r="B80" i="2"/>
  <c r="B81" i="2"/>
  <c r="B83" i="2"/>
  <c r="B82" i="2"/>
  <c r="B85" i="2"/>
  <c r="B84" i="2"/>
  <c r="B86" i="2"/>
  <c r="B87" i="2"/>
  <c r="B89" i="2"/>
  <c r="B92" i="2"/>
  <c r="B95" i="2"/>
  <c r="B91" i="2"/>
  <c r="B94" i="2"/>
  <c r="B88" i="2"/>
  <c r="B90" i="2"/>
  <c r="B93" i="2"/>
  <c r="B96" i="2"/>
  <c r="B97" i="2"/>
  <c r="B99" i="2"/>
  <c r="B100" i="2"/>
  <c r="B101" i="2"/>
  <c r="B102" i="2"/>
  <c r="B103" i="2"/>
  <c r="B32" i="2"/>
  <c r="B108" i="2"/>
  <c r="B109" i="2"/>
  <c r="B106" i="2"/>
  <c r="B107" i="2"/>
  <c r="B110" i="2"/>
  <c r="B38" i="2"/>
  <c r="B111" i="2"/>
  <c r="B113" i="2"/>
  <c r="B112" i="2"/>
  <c r="B115" i="2"/>
  <c r="B114" i="2"/>
  <c r="B117" i="2"/>
  <c r="B116" i="2"/>
  <c r="B71" i="2"/>
  <c r="B120" i="2"/>
  <c r="B121" i="2"/>
  <c r="B118" i="2"/>
  <c r="B119" i="2"/>
  <c r="B122" i="2"/>
  <c r="B123" i="2"/>
  <c r="B124" i="2"/>
  <c r="B125" i="2"/>
  <c r="B126" i="2"/>
  <c r="B98" i="2"/>
  <c r="B129" i="2"/>
  <c r="B130" i="2"/>
  <c r="B131" i="2"/>
  <c r="B127" i="2"/>
  <c r="B132" i="2"/>
  <c r="B128" i="2"/>
  <c r="B133" i="2"/>
  <c r="B134" i="2"/>
  <c r="B135" i="2"/>
  <c r="B105" i="2"/>
  <c r="B136" i="2"/>
  <c r="B5" i="2"/>
  <c r="C13" i="2"/>
  <c r="C4" i="2"/>
  <c r="G4" i="2"/>
  <c r="I4" i="2"/>
  <c r="C7" i="2"/>
  <c r="G7" i="2"/>
  <c r="H7" i="2"/>
  <c r="I7" i="2" s="1"/>
  <c r="C8" i="2"/>
  <c r="G8" i="2"/>
  <c r="H8" i="2"/>
  <c r="I8" i="2" s="1"/>
  <c r="C9" i="2"/>
  <c r="G9" i="2"/>
  <c r="H9" i="2"/>
  <c r="I9" i="2" s="1"/>
  <c r="C10" i="2"/>
  <c r="G10" i="2"/>
  <c r="H10" i="2"/>
  <c r="I10" i="2" s="1"/>
  <c r="C12" i="2"/>
  <c r="G12" i="2"/>
  <c r="H12" i="2"/>
  <c r="I12" i="2" s="1"/>
  <c r="C11" i="2"/>
  <c r="G11" i="2"/>
  <c r="H11" i="2"/>
  <c r="I11" i="2" s="1"/>
  <c r="C35" i="2"/>
  <c r="G35" i="2"/>
  <c r="H35" i="2"/>
  <c r="I35" i="2" s="1"/>
  <c r="G13" i="2"/>
  <c r="H13" i="2"/>
  <c r="I13" i="2" s="1"/>
  <c r="C17" i="2"/>
  <c r="G17" i="2"/>
  <c r="H17" i="2"/>
  <c r="I17" i="2" s="1"/>
  <c r="C15" i="2"/>
  <c r="G15" i="2"/>
  <c r="H15" i="2"/>
  <c r="I15" i="2" s="1"/>
  <c r="C14" i="2"/>
  <c r="G14" i="2"/>
  <c r="H14" i="2"/>
  <c r="I14" i="2" s="1"/>
  <c r="C16" i="2"/>
  <c r="G16" i="2"/>
  <c r="I16" i="2"/>
  <c r="C21" i="2"/>
  <c r="G21" i="2"/>
  <c r="H21" i="2"/>
  <c r="I21" i="2" s="1"/>
  <c r="C24" i="2"/>
  <c r="G24" i="2"/>
  <c r="H24" i="2"/>
  <c r="I24" i="2" s="1"/>
  <c r="C28" i="2"/>
  <c r="G28" i="2"/>
  <c r="H28" i="2"/>
  <c r="I28" i="2" s="1"/>
  <c r="C30" i="2"/>
  <c r="G30" i="2"/>
  <c r="H30" i="2"/>
  <c r="I30" i="2" s="1"/>
  <c r="C20" i="2"/>
  <c r="G20" i="2"/>
  <c r="H20" i="2"/>
  <c r="I20" i="2" s="1"/>
  <c r="C23" i="2"/>
  <c r="G23" i="2"/>
  <c r="H23" i="2"/>
  <c r="I23" i="2" s="1"/>
  <c r="C27" i="2"/>
  <c r="G27" i="2"/>
  <c r="H27" i="2"/>
  <c r="I27" i="2" s="1"/>
  <c r="C18" i="2"/>
  <c r="G18" i="2"/>
  <c r="H18" i="2"/>
  <c r="I18" i="2" s="1"/>
  <c r="C22" i="2"/>
  <c r="G22" i="2"/>
  <c r="H22" i="2"/>
  <c r="I22" i="2" s="1"/>
  <c r="C26" i="2"/>
  <c r="G26" i="2"/>
  <c r="H26" i="2"/>
  <c r="I26" i="2" s="1"/>
  <c r="C29" i="2"/>
  <c r="G29" i="2"/>
  <c r="H29" i="2"/>
  <c r="I29" i="2" s="1"/>
  <c r="C31" i="2"/>
  <c r="G31" i="2"/>
  <c r="H31" i="2"/>
  <c r="I31" i="2" s="1"/>
  <c r="C19" i="2"/>
  <c r="G19" i="2"/>
  <c r="H19" i="2"/>
  <c r="I19" i="2" s="1"/>
  <c r="C25" i="2"/>
  <c r="G25" i="2"/>
  <c r="H25" i="2"/>
  <c r="I25" i="2" s="1"/>
  <c r="C33" i="2"/>
  <c r="G33" i="2"/>
  <c r="H33" i="2"/>
  <c r="I33" i="2" s="1"/>
  <c r="C34" i="2"/>
  <c r="G34" i="2"/>
  <c r="H34" i="2"/>
  <c r="I34" i="2" s="1"/>
  <c r="C36" i="2"/>
  <c r="G36" i="2"/>
  <c r="H36" i="2"/>
  <c r="I36" i="2" s="1"/>
  <c r="C42" i="2"/>
  <c r="G42" i="2"/>
  <c r="H42" i="2"/>
  <c r="I42" i="2" s="1"/>
  <c r="C43" i="2"/>
  <c r="G43" i="2"/>
  <c r="H43" i="2"/>
  <c r="I43" i="2" s="1"/>
  <c r="C40" i="2"/>
  <c r="G40" i="2"/>
  <c r="H40" i="2"/>
  <c r="I40" i="2" s="1"/>
  <c r="C41" i="2"/>
  <c r="G41" i="2"/>
  <c r="I41" i="2"/>
  <c r="C44" i="2"/>
  <c r="G44" i="2"/>
  <c r="H44" i="2"/>
  <c r="I44" i="2" s="1"/>
  <c r="C45" i="2"/>
  <c r="G45" i="2"/>
  <c r="H45" i="2"/>
  <c r="I45" i="2" s="1"/>
  <c r="C46" i="2"/>
  <c r="G46" i="2"/>
  <c r="H46" i="2"/>
  <c r="I46" i="2" s="1"/>
  <c r="C48" i="2"/>
  <c r="G48" i="2"/>
  <c r="H48" i="2"/>
  <c r="I48" i="2" s="1"/>
  <c r="C47" i="2"/>
  <c r="G47" i="2"/>
  <c r="H47" i="2"/>
  <c r="I47" i="2" s="1"/>
  <c r="C53" i="2"/>
  <c r="G53" i="2"/>
  <c r="H53" i="2"/>
  <c r="I53" i="2" s="1"/>
  <c r="C51" i="2"/>
  <c r="G51" i="2"/>
  <c r="H51" i="2"/>
  <c r="I51" i="2" s="1"/>
  <c r="C50" i="2"/>
  <c r="G50" i="2"/>
  <c r="H50" i="2"/>
  <c r="I50" i="2" s="1"/>
  <c r="C52" i="2"/>
  <c r="G52" i="2"/>
  <c r="I52" i="2"/>
  <c r="C54" i="2"/>
  <c r="G54" i="2"/>
  <c r="H54" i="2"/>
  <c r="I54" i="2" s="1"/>
  <c r="C39" i="2"/>
  <c r="G39" i="2"/>
  <c r="H39" i="2"/>
  <c r="I39" i="2" s="1"/>
  <c r="C55" i="2"/>
  <c r="G55" i="2"/>
  <c r="H55" i="2"/>
  <c r="I55" i="2" s="1"/>
  <c r="C56" i="2"/>
  <c r="G56" i="2"/>
  <c r="H56" i="2"/>
  <c r="I56" i="2" s="1"/>
  <c r="C57" i="2"/>
  <c r="G57" i="2"/>
  <c r="H57" i="2"/>
  <c r="I57" i="2" s="1"/>
  <c r="C58" i="2"/>
  <c r="G58" i="2"/>
  <c r="H58" i="2"/>
  <c r="I58" i="2" s="1"/>
  <c r="C60" i="2"/>
  <c r="G60" i="2"/>
  <c r="H60" i="2"/>
  <c r="I60" i="2" s="1"/>
  <c r="C61" i="2"/>
  <c r="G61" i="2"/>
  <c r="H61" i="2"/>
  <c r="I61" i="2" s="1"/>
  <c r="C63" i="2"/>
  <c r="G63" i="2"/>
  <c r="H63" i="2"/>
  <c r="I63" i="2" s="1"/>
  <c r="C65" i="2"/>
  <c r="G65" i="2"/>
  <c r="H65" i="2"/>
  <c r="I65" i="2" s="1"/>
  <c r="C64" i="2"/>
  <c r="G64" i="2"/>
  <c r="H64" i="2"/>
  <c r="I64" i="2" s="1"/>
  <c r="C67" i="2"/>
  <c r="G67" i="2"/>
  <c r="H67" i="2"/>
  <c r="I67" i="2" s="1"/>
  <c r="C66" i="2"/>
  <c r="G66" i="2"/>
  <c r="H66" i="2"/>
  <c r="I66" i="2" s="1"/>
  <c r="C68" i="2"/>
  <c r="G68" i="2"/>
  <c r="H68" i="2"/>
  <c r="I68" i="2" s="1"/>
  <c r="C70" i="2"/>
  <c r="G70" i="2"/>
  <c r="H70" i="2"/>
  <c r="I70" i="2" s="1"/>
  <c r="C69" i="2"/>
  <c r="G69" i="2"/>
  <c r="H69" i="2"/>
  <c r="I69" i="2" s="1"/>
  <c r="C74" i="2"/>
  <c r="G74" i="2"/>
  <c r="H74" i="2"/>
  <c r="I74" i="2" s="1"/>
  <c r="C75" i="2"/>
  <c r="G75" i="2"/>
  <c r="H75" i="2"/>
  <c r="I75" i="2" s="1"/>
  <c r="C76" i="2"/>
  <c r="G76" i="2"/>
  <c r="H76" i="2"/>
  <c r="I76" i="2" s="1"/>
  <c r="C77" i="2"/>
  <c r="G77" i="2"/>
  <c r="H77" i="2"/>
  <c r="I77" i="2" s="1"/>
  <c r="C72" i="2"/>
  <c r="G72" i="2"/>
  <c r="H72" i="2"/>
  <c r="I72" i="2" s="1"/>
  <c r="C73" i="2"/>
  <c r="G73" i="2"/>
  <c r="I73" i="2"/>
  <c r="C79" i="2"/>
  <c r="G79" i="2"/>
  <c r="H79" i="2"/>
  <c r="I79" i="2" s="1"/>
  <c r="C78" i="2"/>
  <c r="G78" i="2"/>
  <c r="H78" i="2"/>
  <c r="I78" i="2" s="1"/>
  <c r="C80" i="2"/>
  <c r="G80" i="2"/>
  <c r="H80" i="2"/>
  <c r="I80" i="2" s="1"/>
  <c r="C81" i="2"/>
  <c r="G81" i="2"/>
  <c r="H81" i="2"/>
  <c r="I81" i="2" s="1"/>
  <c r="C83" i="2"/>
  <c r="G83" i="2"/>
  <c r="H83" i="2"/>
  <c r="I83" i="2" s="1"/>
  <c r="C82" i="2"/>
  <c r="G82" i="2"/>
  <c r="H82" i="2"/>
  <c r="I82" i="2" s="1"/>
  <c r="C85" i="2"/>
  <c r="G85" i="2"/>
  <c r="H85" i="2"/>
  <c r="I85" i="2" s="1"/>
  <c r="C84" i="2"/>
  <c r="G84" i="2"/>
  <c r="H84" i="2"/>
  <c r="I84" i="2" s="1"/>
  <c r="C86" i="2"/>
  <c r="G86" i="2"/>
  <c r="I86" i="2"/>
  <c r="C87" i="2"/>
  <c r="G87" i="2"/>
  <c r="H87" i="2"/>
  <c r="I87" i="2" s="1"/>
  <c r="C89" i="2"/>
  <c r="G89" i="2"/>
  <c r="H89" i="2"/>
  <c r="I89" i="2" s="1"/>
  <c r="C92" i="2"/>
  <c r="G92" i="2"/>
  <c r="H92" i="2"/>
  <c r="I92" i="2" s="1"/>
  <c r="C95" i="2"/>
  <c r="G95" i="2"/>
  <c r="H95" i="2"/>
  <c r="I95" i="2" s="1"/>
  <c r="C91" i="2"/>
  <c r="G91" i="2"/>
  <c r="H91" i="2"/>
  <c r="I91" i="2" s="1"/>
  <c r="C94" i="2"/>
  <c r="G94" i="2"/>
  <c r="H94" i="2"/>
  <c r="I94" i="2" s="1"/>
  <c r="C88" i="2"/>
  <c r="G88" i="2"/>
  <c r="H88" i="2"/>
  <c r="I88" i="2" s="1"/>
  <c r="C90" i="2"/>
  <c r="G90" i="2"/>
  <c r="H90" i="2"/>
  <c r="I90" i="2" s="1"/>
  <c r="C93" i="2"/>
  <c r="G93" i="2"/>
  <c r="H93" i="2"/>
  <c r="I93" i="2" s="1"/>
  <c r="C96" i="2"/>
  <c r="G96" i="2"/>
  <c r="H96" i="2"/>
  <c r="I96" i="2" s="1"/>
  <c r="C97" i="2"/>
  <c r="G97" i="2"/>
  <c r="H97" i="2"/>
  <c r="I97" i="2" s="1"/>
  <c r="C99" i="2"/>
  <c r="G99" i="2"/>
  <c r="H99" i="2"/>
  <c r="I99" i="2" s="1"/>
  <c r="C100" i="2"/>
  <c r="G100" i="2"/>
  <c r="H100" i="2"/>
  <c r="I100" i="2" s="1"/>
  <c r="C101" i="2"/>
  <c r="G101" i="2"/>
  <c r="H101" i="2"/>
  <c r="I101" i="2" s="1"/>
  <c r="C102" i="2"/>
  <c r="G102" i="2"/>
  <c r="H102" i="2"/>
  <c r="I102" i="2" s="1"/>
  <c r="C103" i="2"/>
  <c r="G103" i="2"/>
  <c r="H103" i="2"/>
  <c r="I103" i="2" s="1"/>
  <c r="C32" i="2"/>
  <c r="G32" i="2"/>
  <c r="H32" i="2"/>
  <c r="I32" i="2" s="1"/>
  <c r="C108" i="2"/>
  <c r="G108" i="2"/>
  <c r="H108" i="2"/>
  <c r="I108" i="2" s="1"/>
  <c r="C109" i="2"/>
  <c r="G109" i="2"/>
  <c r="H109" i="2"/>
  <c r="I109" i="2" s="1"/>
  <c r="C106" i="2"/>
  <c r="G106" i="2"/>
  <c r="H106" i="2"/>
  <c r="I106" i="2" s="1"/>
  <c r="C107" i="2"/>
  <c r="G107" i="2"/>
  <c r="I107" i="2"/>
  <c r="C110" i="2"/>
  <c r="G110" i="2"/>
  <c r="I110" i="2"/>
  <c r="C38" i="2"/>
  <c r="G38" i="2"/>
  <c r="H38" i="2"/>
  <c r="I38" i="2" s="1"/>
  <c r="C111" i="2"/>
  <c r="G111" i="2"/>
  <c r="H111" i="2"/>
  <c r="I111" i="2" s="1"/>
  <c r="C113" i="2"/>
  <c r="G113" i="2"/>
  <c r="H113" i="2"/>
  <c r="I113" i="2" s="1"/>
  <c r="C112" i="2"/>
  <c r="G112" i="2"/>
  <c r="H112" i="2"/>
  <c r="I112" i="2" s="1"/>
  <c r="C115" i="2"/>
  <c r="G115" i="2"/>
  <c r="H115" i="2"/>
  <c r="I115" i="2" s="1"/>
  <c r="C114" i="2"/>
  <c r="G114" i="2"/>
  <c r="H114" i="2"/>
  <c r="I114" i="2" s="1"/>
  <c r="C117" i="2"/>
  <c r="G117" i="2"/>
  <c r="H117" i="2"/>
  <c r="I117" i="2" s="1"/>
  <c r="C116" i="2"/>
  <c r="G116" i="2"/>
  <c r="I116" i="2"/>
  <c r="C71" i="2"/>
  <c r="G71" i="2"/>
  <c r="H71" i="2"/>
  <c r="I71" i="2" s="1"/>
  <c r="C120" i="2"/>
  <c r="G120" i="2"/>
  <c r="H120" i="2"/>
  <c r="I120" i="2" s="1"/>
  <c r="C121" i="2"/>
  <c r="G121" i="2"/>
  <c r="H121" i="2"/>
  <c r="I121" i="2" s="1"/>
  <c r="C118" i="2"/>
  <c r="G118" i="2"/>
  <c r="H118" i="2"/>
  <c r="I118" i="2" s="1"/>
  <c r="C119" i="2"/>
  <c r="G119" i="2"/>
  <c r="H119" i="2"/>
  <c r="I119" i="2" s="1"/>
  <c r="C122" i="2"/>
  <c r="G122" i="2"/>
  <c r="H122" i="2"/>
  <c r="I122" i="2" s="1"/>
  <c r="C123" i="2"/>
  <c r="G123" i="2"/>
  <c r="H123" i="2"/>
  <c r="I123" i="2" s="1"/>
  <c r="C124" i="2"/>
  <c r="G124" i="2"/>
  <c r="I124" i="2"/>
  <c r="C125" i="2"/>
  <c r="G125" i="2"/>
  <c r="H125" i="2"/>
  <c r="I125" i="2" s="1"/>
  <c r="C126" i="2"/>
  <c r="G126" i="2"/>
  <c r="H126" i="2"/>
  <c r="I126" i="2" s="1"/>
  <c r="C98" i="2"/>
  <c r="G98" i="2"/>
  <c r="H98" i="2"/>
  <c r="I98" i="2" s="1"/>
  <c r="C129" i="2"/>
  <c r="G129" i="2"/>
  <c r="H129" i="2"/>
  <c r="I129" i="2" s="1"/>
  <c r="C130" i="2"/>
  <c r="G130" i="2"/>
  <c r="H130" i="2"/>
  <c r="I130" i="2" s="1"/>
  <c r="C131" i="2"/>
  <c r="G131" i="2"/>
  <c r="H131" i="2"/>
  <c r="I131" i="2" s="1"/>
  <c r="C127" i="2"/>
  <c r="G127" i="2"/>
  <c r="H127" i="2"/>
  <c r="I127" i="2" s="1"/>
  <c r="C132" i="2"/>
  <c r="G132" i="2"/>
  <c r="I132" i="2"/>
  <c r="C128" i="2"/>
  <c r="G128" i="2"/>
  <c r="H128" i="2"/>
  <c r="I128" i="2" s="1"/>
  <c r="C133" i="2"/>
  <c r="G133" i="2"/>
  <c r="H133" i="2"/>
  <c r="I133" i="2" s="1"/>
  <c r="C134" i="2"/>
  <c r="G134" i="2"/>
  <c r="H134" i="2"/>
  <c r="I134" i="2" s="1"/>
  <c r="C135" i="2"/>
  <c r="G135" i="2"/>
  <c r="I135" i="2"/>
  <c r="C105" i="2"/>
  <c r="G105" i="2"/>
  <c r="H105" i="2"/>
  <c r="I105" i="2" s="1"/>
  <c r="C136" i="2"/>
  <c r="G136" i="2"/>
  <c r="H136" i="2"/>
  <c r="I136" i="2" s="1"/>
  <c r="H3" i="2"/>
  <c r="I3" i="2" s="1"/>
  <c r="H6" i="2"/>
  <c r="I6" i="2" s="1"/>
  <c r="H5" i="2"/>
  <c r="I5" i="2" s="1"/>
  <c r="G3" i="2"/>
  <c r="G6" i="2"/>
  <c r="G5" i="2"/>
  <c r="C3" i="2"/>
  <c r="C5" i="2"/>
  <c r="C6" i="2"/>
</calcChain>
</file>

<file path=xl/sharedStrings.xml><?xml version="1.0" encoding="utf-8"?>
<sst xmlns="http://schemas.openxmlformats.org/spreadsheetml/2006/main" count="277" uniqueCount="48">
  <si>
    <t>Sporthal</t>
  </si>
  <si>
    <t>Frits Philips</t>
  </si>
  <si>
    <t>Vijfkamp</t>
  </si>
  <si>
    <t>Meerrijk</t>
  </si>
  <si>
    <t>Tivoli</t>
  </si>
  <si>
    <t>Dag</t>
  </si>
  <si>
    <t>Datum</t>
  </si>
  <si>
    <t>Begintijd</t>
  </si>
  <si>
    <t>Eindtijd</t>
  </si>
  <si>
    <t>Team</t>
  </si>
  <si>
    <t>Duur</t>
  </si>
  <si>
    <t>Tennishal1</t>
  </si>
  <si>
    <t>Tennishal2</t>
  </si>
  <si>
    <t>Column1</t>
  </si>
  <si>
    <t>JO12-1</t>
  </si>
  <si>
    <t>JO14-1</t>
  </si>
  <si>
    <t>JO16-1</t>
  </si>
  <si>
    <t>JO18-1</t>
  </si>
  <si>
    <t>JO18-2</t>
  </si>
  <si>
    <t>DO25-2</t>
  </si>
  <si>
    <t>DO25-4</t>
  </si>
  <si>
    <t>MO12-1</t>
  </si>
  <si>
    <t>MO12-2</t>
  </si>
  <si>
    <t>MO12-3</t>
  </si>
  <si>
    <t>MO14-1</t>
  </si>
  <si>
    <t>MO14-2</t>
  </si>
  <si>
    <t>MO14-3</t>
  </si>
  <si>
    <t>MO14-4</t>
  </si>
  <si>
    <t>MO14-5</t>
  </si>
  <si>
    <t>MO16-1</t>
  </si>
  <si>
    <t>MO16-2</t>
  </si>
  <si>
    <t>MO16-3</t>
  </si>
  <si>
    <t>MO16-4</t>
  </si>
  <si>
    <t>MO16-5</t>
  </si>
  <si>
    <t>MO18-1</t>
  </si>
  <si>
    <t>MO18-2</t>
  </si>
  <si>
    <t>MO18-3</t>
  </si>
  <si>
    <t>D1</t>
  </si>
  <si>
    <t>D3</t>
  </si>
  <si>
    <t>D4</t>
  </si>
  <si>
    <t>H1</t>
  </si>
  <si>
    <t>MO18-11-C</t>
  </si>
  <si>
    <t>JO18-12-C</t>
  </si>
  <si>
    <t>JO16-12-C</t>
  </si>
  <si>
    <t>D6</t>
  </si>
  <si>
    <t>Week</t>
  </si>
  <si>
    <t>H2</t>
  </si>
  <si>
    <t>Achtse Barrier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</si>
</sst>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 x14ac:knownFonts="1">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32">
    <xf numFmtId="0" fontId="0" fillId="0" borderId="0" xfId="0"/>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16" fontId="0" fillId="0" borderId="0" xfId="0" applyNumberFormat="1"/>
    <xf numFmtId="0" fontId="0" fillId="0" borderId="0" xfId="0" applyAlignment="1">
      <alignment horizontal="right"/>
    </xf>
    <xf numFmtId="14" fontId="0" fillId="0" borderId="0" xfId="0" applyNumberFormat="1"/>
    <xf numFmtId="0" fontId="0" fillId="0" borderId="0" xfId="0" applyNumberFormat="1"/>
    <xf numFmtId="0" fontId="1" fillId="0" borderId="0" xfId="0" applyFont="1"/>
    <xf numFmtId="164" fontId="1" fillId="0" borderId="0" xfId="0" applyNumberFormat="1" applyFont="1" applyAlignment="1">
      <alignment horizontal="center"/>
    </xf>
    <xf numFmtId="20" fontId="1" fillId="0" borderId="0" xfId="0" applyNumberFormat="1" applyFont="1"/>
    <xf numFmtId="0" fontId="1" fillId="0" borderId="0" xfId="0" applyFont="1" applyAlignment="1">
      <alignment horizontal="center"/>
    </xf>
    <xf numFmtId="20" fontId="1" fillId="0" borderId="0" xfId="0" applyNumberFormat="1" applyFont="1" applyAlignment="1">
      <alignment horizontal="left"/>
    </xf>
    <xf numFmtId="20" fontId="1" fillId="0" borderId="0" xfId="0" applyNumberFormat="1" applyFont="1" applyAlignment="1">
      <alignment horizontal="center"/>
    </xf>
    <xf numFmtId="0" fontId="1" fillId="2" borderId="0" xfId="0" applyFont="1" applyFill="1"/>
    <xf numFmtId="164" fontId="1" fillId="2" borderId="0" xfId="0" applyNumberFormat="1" applyFont="1" applyFill="1" applyAlignment="1">
      <alignment horizontal="center"/>
    </xf>
    <xf numFmtId="20" fontId="1" fillId="2" borderId="0" xfId="0" applyNumberFormat="1" applyFont="1" applyFill="1"/>
    <xf numFmtId="0" fontId="1" fillId="2" borderId="0" xfId="0" applyFont="1" applyFill="1" applyAlignment="1">
      <alignment horizontal="center"/>
    </xf>
    <xf numFmtId="20" fontId="1" fillId="2" borderId="0" xfId="0" applyNumberFormat="1" applyFont="1" applyFill="1" applyAlignment="1">
      <alignment horizontal="left"/>
    </xf>
    <xf numFmtId="20" fontId="1" fillId="2" borderId="0" xfId="0" applyNumberFormat="1" applyFont="1" applyFill="1" applyAlignment="1">
      <alignment horizontal="center"/>
    </xf>
    <xf numFmtId="0" fontId="0" fillId="0" borderId="0" xfId="0" applyNumberFormat="1" applyAlignment="1">
      <alignment horizontal="center"/>
    </xf>
    <xf numFmtId="0" fontId="0" fillId="2" borderId="0" xfId="0" applyFill="1"/>
    <xf numFmtId="164" fontId="0" fillId="2" borderId="0" xfId="0" applyNumberFormat="1" applyFill="1" applyAlignment="1">
      <alignment horizontal="center"/>
    </xf>
    <xf numFmtId="20" fontId="0" fillId="2" borderId="0" xfId="0" applyNumberFormat="1" applyFill="1"/>
    <xf numFmtId="0" fontId="0" fillId="2" borderId="0" xfId="0" applyFill="1" applyAlignment="1">
      <alignment horizontal="center"/>
    </xf>
    <xf numFmtId="20" fontId="0" fillId="2" borderId="0" xfId="0" applyNumberFormat="1" applyFill="1" applyAlignment="1">
      <alignment horizontal="left"/>
    </xf>
    <xf numFmtId="20" fontId="0" fillId="2" borderId="0" xfId="0" applyNumberFormat="1" applyFill="1" applyAlignment="1">
      <alignment horizontal="center"/>
    </xf>
    <xf numFmtId="0" fontId="0" fillId="2" borderId="0" xfId="0" applyNumberFormat="1" applyFill="1" applyAlignment="1">
      <alignment horizontal="center"/>
    </xf>
    <xf numFmtId="0" fontId="0" fillId="0" borderId="0" xfId="0" applyNumberFormat="1" applyFill="1" applyAlignment="1">
      <alignment horizontal="center"/>
    </xf>
    <xf numFmtId="0" fontId="1" fillId="0" borderId="0" xfId="0" applyFont="1" applyFill="1"/>
    <xf numFmtId="20" fontId="1" fillId="0" borderId="0" xfId="0" applyNumberFormat="1" applyFont="1" applyFill="1"/>
    <xf numFmtId="20" fontId="1" fillId="0" borderId="0" xfId="0" applyNumberFormat="1" applyFont="1" applyFill="1" applyAlignment="1">
      <alignment horizontal="left"/>
    </xf>
  </cellXfs>
  <cellStyles count="1">
    <cellStyle name="Normal" xfId="0" builtinId="0"/>
  </cellStyles>
  <dxfs count="9">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numFmt numFmtId="164" formatCode="dd/mm/yyyy"/>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colors>
    <mruColors>
      <color rgb="FFFF7575"/>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7.xml"/><Relationship Id="rId3" Type="http://schemas.microsoft.com/office/2007/relationships/slicerCache" Target="slicerCaches/slicerCache2.xml"/><Relationship Id="rId7" Type="http://schemas.microsoft.com/office/2007/relationships/slicerCache" Target="slicerCaches/slicerCache6.xml"/><Relationship Id="rId12"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11" Type="http://schemas.openxmlformats.org/officeDocument/2006/relationships/sharedStrings" Target="sharedStrings.xml"/><Relationship Id="rId5" Type="http://schemas.microsoft.com/office/2007/relationships/slicerCache" Target="slicerCaches/slicerCache4.xml"/><Relationship Id="rId10" Type="http://schemas.openxmlformats.org/officeDocument/2006/relationships/styles" Target="styles.xml"/><Relationship Id="rId4" Type="http://schemas.microsoft.com/office/2007/relationships/slicerCache" Target="slicerCaches/slicerCache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10</xdr:col>
      <xdr:colOff>38100</xdr:colOff>
      <xdr:row>1</xdr:row>
      <xdr:rowOff>28575</xdr:rowOff>
    </xdr:from>
    <xdr:to>
      <xdr:col>12</xdr:col>
      <xdr:colOff>476250</xdr:colOff>
      <xdr:row>14</xdr:row>
      <xdr:rowOff>123825</xdr:rowOff>
    </xdr:to>
    <mc:AlternateContent xmlns:mc="http://schemas.openxmlformats.org/markup-compatibility/2006" xmlns:sle15="http://schemas.microsoft.com/office/drawing/2012/slicer">
      <mc:Choice Requires="sle15">
        <xdr:graphicFrame macro="">
          <xdr:nvGraphicFramePr>
            <xdr:cNvPr id="2" name="Dag">
              <a:extLst>
                <a:ext uri="{FF2B5EF4-FFF2-40B4-BE49-F238E27FC236}">
                  <a16:creationId xmlns:a16="http://schemas.microsoft.com/office/drawing/2014/main" id="{64D77AD1-DB90-445E-8F64-4BA17159C1BC}"/>
                </a:ext>
              </a:extLst>
            </xdr:cNvPr>
            <xdr:cNvGraphicFramePr/>
          </xdr:nvGraphicFramePr>
          <xdr:xfrm>
            <a:off x="0" y="0"/>
            <a:ext cx="0" cy="0"/>
          </xdr:xfrm>
          <a:graphic>
            <a:graphicData uri="http://schemas.microsoft.com/office/drawing/2010/slicer">
              <sle:slicer xmlns:sle="http://schemas.microsoft.com/office/drawing/2010/slicer" name="Dag"/>
            </a:graphicData>
          </a:graphic>
        </xdr:graphicFrame>
      </mc:Choice>
      <mc:Fallback xmlns="">
        <xdr:sp macro="" textlink="">
          <xdr:nvSpPr>
            <xdr:cNvPr id="0" name=""/>
            <xdr:cNvSpPr>
              <a:spLocks noTextEdit="1"/>
            </xdr:cNvSpPr>
          </xdr:nvSpPr>
          <xdr:spPr>
            <a:xfrm>
              <a:off x="6000750" y="219075"/>
              <a:ext cx="1828800" cy="2571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12</xdr:col>
      <xdr:colOff>533400</xdr:colOff>
      <xdr:row>1</xdr:row>
      <xdr:rowOff>20781</xdr:rowOff>
    </xdr:from>
    <xdr:to>
      <xdr:col>15</xdr:col>
      <xdr:colOff>428625</xdr:colOff>
      <xdr:row>14</xdr:row>
      <xdr:rowOff>133350</xdr:rowOff>
    </xdr:to>
    <mc:AlternateContent xmlns:mc="http://schemas.openxmlformats.org/markup-compatibility/2006" xmlns:sle15="http://schemas.microsoft.com/office/drawing/2012/slicer">
      <mc:Choice Requires="sle15">
        <xdr:graphicFrame macro="">
          <xdr:nvGraphicFramePr>
            <xdr:cNvPr id="4" name="Begintijd">
              <a:extLst>
                <a:ext uri="{FF2B5EF4-FFF2-40B4-BE49-F238E27FC236}">
                  <a16:creationId xmlns:a16="http://schemas.microsoft.com/office/drawing/2014/main" id="{687E9C7E-5C9F-43D1-8DFB-59CC796060D8}"/>
                </a:ext>
              </a:extLst>
            </xdr:cNvPr>
            <xdr:cNvGraphicFramePr/>
          </xdr:nvGraphicFramePr>
          <xdr:xfrm>
            <a:off x="0" y="0"/>
            <a:ext cx="0" cy="0"/>
          </xdr:xfrm>
          <a:graphic>
            <a:graphicData uri="http://schemas.microsoft.com/office/drawing/2010/slicer">
              <sle:slicer xmlns:sle="http://schemas.microsoft.com/office/drawing/2010/slicer" name="Begintijd"/>
            </a:graphicData>
          </a:graphic>
        </xdr:graphicFrame>
      </mc:Choice>
      <mc:Fallback xmlns="">
        <xdr:sp macro="" textlink="">
          <xdr:nvSpPr>
            <xdr:cNvPr id="0" name=""/>
            <xdr:cNvSpPr>
              <a:spLocks noTextEdit="1"/>
            </xdr:cNvSpPr>
          </xdr:nvSpPr>
          <xdr:spPr>
            <a:xfrm>
              <a:off x="7886700" y="211281"/>
              <a:ext cx="1828800" cy="258906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398319</xdr:colOff>
      <xdr:row>14</xdr:row>
      <xdr:rowOff>152401</xdr:rowOff>
    </xdr:from>
    <xdr:to>
      <xdr:col>23</xdr:col>
      <xdr:colOff>360219</xdr:colOff>
      <xdr:row>31</xdr:row>
      <xdr:rowOff>9525</xdr:rowOff>
    </xdr:to>
    <mc:AlternateContent xmlns:mc="http://schemas.openxmlformats.org/markup-compatibility/2006" xmlns:sle15="http://schemas.microsoft.com/office/drawing/2012/slicer">
      <mc:Choice Requires="sle15">
        <xdr:graphicFrame macro="">
          <xdr:nvGraphicFramePr>
            <xdr:cNvPr id="5" name="Team">
              <a:extLst>
                <a:ext uri="{FF2B5EF4-FFF2-40B4-BE49-F238E27FC236}">
                  <a16:creationId xmlns:a16="http://schemas.microsoft.com/office/drawing/2014/main" id="{CD105840-49F0-4B05-A9CE-52919075229C}"/>
                </a:ext>
              </a:extLst>
            </xdr:cNvPr>
            <xdr:cNvGraphicFramePr/>
          </xdr:nvGraphicFramePr>
          <xdr:xfrm>
            <a:off x="0" y="0"/>
            <a:ext cx="0" cy="0"/>
          </xdr:xfrm>
          <a:graphic>
            <a:graphicData uri="http://schemas.microsoft.com/office/drawing/2010/slicer">
              <sle:slicer xmlns:sle="http://schemas.microsoft.com/office/drawing/2010/slicer" name="Team"/>
            </a:graphicData>
          </a:graphic>
        </xdr:graphicFrame>
      </mc:Choice>
      <mc:Fallback xmlns="">
        <xdr:sp macro="" textlink="">
          <xdr:nvSpPr>
            <xdr:cNvPr id="0" name=""/>
            <xdr:cNvSpPr>
              <a:spLocks noTextEdit="1"/>
            </xdr:cNvSpPr>
          </xdr:nvSpPr>
          <xdr:spPr>
            <a:xfrm>
              <a:off x="10901796" y="2819401"/>
              <a:ext cx="4040332" cy="309562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15</xdr:col>
      <xdr:colOff>485775</xdr:colOff>
      <xdr:row>1</xdr:row>
      <xdr:rowOff>19050</xdr:rowOff>
    </xdr:from>
    <xdr:to>
      <xdr:col>18</xdr:col>
      <xdr:colOff>485775</xdr:colOff>
      <xdr:row>14</xdr:row>
      <xdr:rowOff>114300</xdr:rowOff>
    </xdr:to>
    <mc:AlternateContent xmlns:mc="http://schemas.openxmlformats.org/markup-compatibility/2006" xmlns:sle15="http://schemas.microsoft.com/office/drawing/2012/slicer">
      <mc:Choice Requires="sle15">
        <xdr:graphicFrame macro="">
          <xdr:nvGraphicFramePr>
            <xdr:cNvPr id="6" name="Sporthal">
              <a:extLst>
                <a:ext uri="{FF2B5EF4-FFF2-40B4-BE49-F238E27FC236}">
                  <a16:creationId xmlns:a16="http://schemas.microsoft.com/office/drawing/2014/main" id="{003D44DC-5085-4A2C-B21E-4C7EA02AD563}"/>
                </a:ext>
              </a:extLst>
            </xdr:cNvPr>
            <xdr:cNvGraphicFramePr/>
          </xdr:nvGraphicFramePr>
          <xdr:xfrm>
            <a:off x="0" y="0"/>
            <a:ext cx="0" cy="0"/>
          </xdr:xfrm>
          <a:graphic>
            <a:graphicData uri="http://schemas.microsoft.com/office/drawing/2010/slicer">
              <sle:slicer xmlns:sle="http://schemas.microsoft.com/office/drawing/2010/slicer" name="Sporthal"/>
            </a:graphicData>
          </a:graphic>
        </xdr:graphicFrame>
      </mc:Choice>
      <mc:Fallback xmlns="">
        <xdr:sp macro="" textlink="">
          <xdr:nvSpPr>
            <xdr:cNvPr id="0" name=""/>
            <xdr:cNvSpPr>
              <a:spLocks noTextEdit="1"/>
            </xdr:cNvSpPr>
          </xdr:nvSpPr>
          <xdr:spPr>
            <a:xfrm>
              <a:off x="9772650" y="209550"/>
              <a:ext cx="1828800" cy="2571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28574</xdr:colOff>
      <xdr:row>14</xdr:row>
      <xdr:rowOff>142875</xdr:rowOff>
    </xdr:from>
    <xdr:to>
      <xdr:col>17</xdr:col>
      <xdr:colOff>333375</xdr:colOff>
      <xdr:row>31</xdr:row>
      <xdr:rowOff>47625</xdr:rowOff>
    </xdr:to>
    <mc:AlternateContent xmlns:mc="http://schemas.openxmlformats.org/markup-compatibility/2006" xmlns:sle15="http://schemas.microsoft.com/office/drawing/2012/slicer">
      <mc:Choice Requires="sle15">
        <xdr:graphicFrame macro="">
          <xdr:nvGraphicFramePr>
            <xdr:cNvPr id="9" name="Datum">
              <a:extLst>
                <a:ext uri="{FF2B5EF4-FFF2-40B4-BE49-F238E27FC236}">
                  <a16:creationId xmlns:a16="http://schemas.microsoft.com/office/drawing/2014/main" id="{29228529-2895-4F1D-8B72-72C60B57D871}"/>
                </a:ext>
              </a:extLst>
            </xdr:cNvPr>
            <xdr:cNvGraphicFramePr/>
          </xdr:nvGraphicFramePr>
          <xdr:xfrm>
            <a:off x="0" y="0"/>
            <a:ext cx="0" cy="0"/>
          </xdr:xfrm>
          <a:graphic>
            <a:graphicData uri="http://schemas.microsoft.com/office/drawing/2010/slicer">
              <sle:slicer xmlns:sle="http://schemas.microsoft.com/office/drawing/2010/slicer" name="Datum"/>
            </a:graphicData>
          </a:graphic>
        </xdr:graphicFrame>
      </mc:Choice>
      <mc:Fallback xmlns="">
        <xdr:sp macro="" textlink="">
          <xdr:nvSpPr>
            <xdr:cNvPr id="0" name=""/>
            <xdr:cNvSpPr>
              <a:spLocks noTextEdit="1"/>
            </xdr:cNvSpPr>
          </xdr:nvSpPr>
          <xdr:spPr>
            <a:xfrm>
              <a:off x="5991224" y="2809875"/>
              <a:ext cx="4848226" cy="3143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18</xdr:col>
      <xdr:colOff>533400</xdr:colOff>
      <xdr:row>1</xdr:row>
      <xdr:rowOff>19050</xdr:rowOff>
    </xdr:from>
    <xdr:to>
      <xdr:col>21</xdr:col>
      <xdr:colOff>95250</xdr:colOff>
      <xdr:row>14</xdr:row>
      <xdr:rowOff>104775</xdr:rowOff>
    </xdr:to>
    <mc:AlternateContent xmlns:mc="http://schemas.openxmlformats.org/markup-compatibility/2006" xmlns:sle15="http://schemas.microsoft.com/office/drawing/2012/slicer">
      <mc:Choice Requires="sle15">
        <xdr:graphicFrame macro="">
          <xdr:nvGraphicFramePr>
            <xdr:cNvPr id="3" name="Duur">
              <a:extLst>
                <a:ext uri="{FF2B5EF4-FFF2-40B4-BE49-F238E27FC236}">
                  <a16:creationId xmlns:a16="http://schemas.microsoft.com/office/drawing/2014/main" id="{5115D5A5-1C94-477F-B35C-941940C38F29}"/>
                </a:ext>
              </a:extLst>
            </xdr:cNvPr>
            <xdr:cNvGraphicFramePr/>
          </xdr:nvGraphicFramePr>
          <xdr:xfrm>
            <a:off x="0" y="0"/>
            <a:ext cx="0" cy="0"/>
          </xdr:xfrm>
          <a:graphic>
            <a:graphicData uri="http://schemas.microsoft.com/office/drawing/2010/slicer">
              <sle:slicer xmlns:sle="http://schemas.microsoft.com/office/drawing/2010/slicer" name="Duur"/>
            </a:graphicData>
          </a:graphic>
        </xdr:graphicFrame>
      </mc:Choice>
      <mc:Fallback xmlns="">
        <xdr:sp macro="" textlink="">
          <xdr:nvSpPr>
            <xdr:cNvPr id="0" name=""/>
            <xdr:cNvSpPr>
              <a:spLocks noTextEdit="1"/>
            </xdr:cNvSpPr>
          </xdr:nvSpPr>
          <xdr:spPr>
            <a:xfrm>
              <a:off x="11649075" y="209550"/>
              <a:ext cx="1828800" cy="2562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21</xdr:col>
      <xdr:colOff>123825</xdr:colOff>
      <xdr:row>1</xdr:row>
      <xdr:rowOff>19050</xdr:rowOff>
    </xdr:from>
    <xdr:to>
      <xdr:col>24</xdr:col>
      <xdr:colOff>123825</xdr:colOff>
      <xdr:row>14</xdr:row>
      <xdr:rowOff>66675</xdr:rowOff>
    </xdr:to>
    <mc:AlternateContent xmlns:mc="http://schemas.openxmlformats.org/markup-compatibility/2006" xmlns:sle15="http://schemas.microsoft.com/office/drawing/2012/slicer">
      <mc:Choice Requires="sle15">
        <xdr:graphicFrame macro="">
          <xdr:nvGraphicFramePr>
            <xdr:cNvPr id="7" name="Week">
              <a:extLst>
                <a:ext uri="{FF2B5EF4-FFF2-40B4-BE49-F238E27FC236}">
                  <a16:creationId xmlns:a16="http://schemas.microsoft.com/office/drawing/2014/main" id="{3AAF49A6-213B-4056-AEA2-6C6647D63379}"/>
                </a:ext>
              </a:extLst>
            </xdr:cNvPr>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13506450" y="2095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g" xr10:uid="{04353468-825C-4ACF-8219-A77388D7F423}" sourceName="Dag">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egintijd" xr10:uid="{E810FC97-153A-40FF-93A3-1960D59E2FAA}" sourceName="Begintijd">
  <extLst>
    <x:ext xmlns:x15="http://schemas.microsoft.com/office/spreadsheetml/2010/11/main" uri="{2F2917AC-EB37-4324-AD4E-5DD8C200BD13}">
      <x15:tableSlicerCache tableId="2"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porthal" xr10:uid="{5FC4BABE-3E19-4827-B871-147E2B1DD489}" sourceName="Sporthal">
  <extLst>
    <x:ext xmlns:x15="http://schemas.microsoft.com/office/spreadsheetml/2010/11/main" uri="{2F2917AC-EB37-4324-AD4E-5DD8C200BD13}">
      <x15:tableSlicerCache tableId="2"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um" xr10:uid="{4C2070C5-CFA8-48ED-88CD-C72197F56D9B}" sourceName="Datum">
  <extLst>
    <x:ext xmlns:x15="http://schemas.microsoft.com/office/spreadsheetml/2010/11/main" uri="{2F2917AC-EB37-4324-AD4E-5DD8C200BD13}">
      <x15:tableSlicerCache tableId="2"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uur" xr10:uid="{7DB286D3-C639-4E70-8421-D1A3D27A4C59}" sourceName="Duur">
  <extLst>
    <x:ext xmlns:x15="http://schemas.microsoft.com/office/spreadsheetml/2010/11/main" uri="{2F2917AC-EB37-4324-AD4E-5DD8C200BD13}">
      <x15:tableSlicerCache tableId="2" column="7"/>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 xr10:uid="{F4DDB7BE-C8DA-42D9-A12F-0D62F85995A5}" sourceName="Team">
  <extLst>
    <x:ext xmlns:x15="http://schemas.microsoft.com/office/spreadsheetml/2010/11/main" uri="{2F2917AC-EB37-4324-AD4E-5DD8C200BD13}">
      <x15:tableSlicerCache tableId="2" column="8"/>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eek" xr10:uid="{DE6945AB-DEF5-45BB-808E-C99D48979605}" sourceName="Week">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g" xr10:uid="{46C91B9F-C77C-446B-8E87-7B12BE7011C1}" cache="Slicer_Dag" caption="Dag" rowHeight="241300"/>
  <slicer name="Begintijd" xr10:uid="{CE7CA864-5DBB-4BAD-9F8B-F880F2140B5F}" cache="Slicer_Begintijd" caption="Begintijd" columnCount="2" rowHeight="241300"/>
  <slicer name="Sporthal" xr10:uid="{2F94C429-0D43-4D4C-B924-D608117B72B7}" cache="Slicer_Sporthal" caption="Sporthal" rowHeight="241300"/>
  <slicer name="Datum" xr10:uid="{7E69817D-78E1-4B3C-A9C7-CA4AF14A51B5}" cache="Slicer_Datum" caption="Datum" columnCount="5" rowHeight="241300"/>
  <slicer name="Duur" xr10:uid="{2851A6E3-71E0-4BE3-B7A1-D678B64BB0C7}" cache="Slicer_Duur" caption="Duur" rowHeight="241300"/>
  <slicer name="Team" xr10:uid="{81E4E3D7-8433-48F7-81E7-D414D1B01FCF}" cache="Slicer_Team" caption="Team" columnCount="5" rowHeight="241300"/>
  <slicer name="Week" xr10:uid="{086E7FDD-01A2-44CB-BE37-516B2DD764DD}" cache="Slicer_Week" caption="Week"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4283B5-A4D3-4227-B4ED-5EB22BC3939A}" name="Table2" displayName="Table2" ref="B2:J136" totalsRowShown="0">
  <autoFilter ref="B2:J136" xr:uid="{344283B5-A4D3-4227-B4ED-5EB22BC3939A}"/>
  <sortState xmlns:xlrd2="http://schemas.microsoft.com/office/spreadsheetml/2017/richdata2" ref="B3:J136">
    <sortCondition ref="D3:D136"/>
    <sortCondition ref="C3:C136" customList="Frits Philips,Vijfkamp,Tennishal1,Tennishal2,Meerrijk"/>
    <sortCondition ref="F3:F136"/>
    <sortCondition ref="E3:E136"/>
  </sortState>
  <tableColumns count="9">
    <tableColumn id="9" xr3:uid="{75DEBF6E-C7C8-45A9-BEED-335493FE3682}" name="Week" dataDxfId="8"/>
    <tableColumn id="1" xr3:uid="{4014235C-2EFE-4D0C-84B0-2CE466D65F11}" name="Dag" dataDxfId="7"/>
    <tableColumn id="2" xr3:uid="{F03F2A71-1EF4-42AB-B543-4B214FF5E3DE}" name="Datum" dataDxfId="6"/>
    <tableColumn id="3" xr3:uid="{3601F03F-B599-4255-A426-E5CA58ECD218}" name="Sporthal" dataDxfId="5"/>
    <tableColumn id="4" xr3:uid="{92D8F23E-2933-4487-AA19-D7795A6CFB73}" name="Begintijd" dataDxfId="4"/>
    <tableColumn id="5" xr3:uid="{465B9DE4-F7D4-441E-B0E9-2388A7C15170}" name="Column1" dataDxfId="3"/>
    <tableColumn id="6" xr3:uid="{A7FE044A-16D9-4C40-A3D9-98F60B6FED6F}" name="Eindtijd" dataDxfId="2"/>
    <tableColumn id="7" xr3:uid="{A9BE0319-0C25-4EFF-AE70-64D064C8DE44}" name="Duur" dataDxfId="1"/>
    <tableColumn id="8" xr3:uid="{38A9F005-CBA8-4E42-B827-534B79889FFD}" name="Team"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7C64C-BEC4-44E7-B10A-8405C9986240}">
  <dimension ref="A1:Q136"/>
  <sheetViews>
    <sheetView showGridLines="0" tabSelected="1" topLeftCell="B1" zoomScale="110" zoomScaleNormal="110" workbookViewId="0">
      <selection activeCell="O164" sqref="O164"/>
    </sheetView>
  </sheetViews>
  <sheetFormatPr defaultRowHeight="15" x14ac:dyDescent="0.25"/>
  <cols>
    <col min="1" max="1" width="10.7109375" hidden="1" customWidth="1"/>
    <col min="2" max="2" width="8.5703125" style="2" bestFit="1" customWidth="1"/>
    <col min="3" max="3" width="11.42578125" style="2" bestFit="1" customWidth="1"/>
    <col min="4" max="4" width="11.42578125" bestFit="1" customWidth="1"/>
    <col min="5" max="5" width="11.28515625" bestFit="1" customWidth="1"/>
    <col min="6" max="6" width="12.5703125" style="2" customWidth="1"/>
    <col min="7" max="7" width="2.7109375" style="1" customWidth="1"/>
    <col min="8" max="8" width="9.140625" style="2"/>
    <col min="9" max="9" width="8.28515625" customWidth="1"/>
    <col min="10" max="10" width="14" style="5" customWidth="1"/>
    <col min="11" max="11" width="5.7109375" style="1" customWidth="1"/>
    <col min="12" max="12" width="15.140625" customWidth="1"/>
    <col min="13" max="13" width="10.7109375" customWidth="1"/>
    <col min="19" max="19" width="15.7109375" customWidth="1"/>
  </cols>
  <sheetData>
    <row r="1" spans="1:17" x14ac:dyDescent="0.25">
      <c r="A1" s="6">
        <v>45257</v>
      </c>
      <c r="H1" s="3"/>
      <c r="L1" s="5"/>
      <c r="M1" s="1"/>
      <c r="Q1" s="4"/>
    </row>
    <row r="2" spans="1:17" x14ac:dyDescent="0.25">
      <c r="B2" s="2" t="s">
        <v>45</v>
      </c>
      <c r="C2" t="s">
        <v>5</v>
      </c>
      <c r="D2" s="2" t="s">
        <v>6</v>
      </c>
      <c r="E2" t="s">
        <v>0</v>
      </c>
      <c r="F2" t="s">
        <v>7</v>
      </c>
      <c r="G2" s="2" t="s">
        <v>13</v>
      </c>
      <c r="H2" s="1" t="s">
        <v>8</v>
      </c>
      <c r="I2" s="2" t="s">
        <v>10</v>
      </c>
      <c r="J2" t="s">
        <v>9</v>
      </c>
      <c r="K2" s="5"/>
      <c r="L2" s="1"/>
    </row>
    <row r="3" spans="1:17" x14ac:dyDescent="0.25">
      <c r="A3" s="7"/>
      <c r="B3" s="20">
        <f>1+(ROUNDDOWN(_xlfn.DAYS(Table2[[#This Row],[Datum]],$A$1)/7,0))</f>
        <v>1</v>
      </c>
      <c r="C3" s="8" t="str">
        <f>IF(D3&lt;&gt;"", TEXT(D3,"dddd"), "")</f>
        <v>Monday</v>
      </c>
      <c r="D3" s="9">
        <v>45257</v>
      </c>
      <c r="E3" s="8" t="s">
        <v>2</v>
      </c>
      <c r="F3" s="10">
        <v>0.70833333333333337</v>
      </c>
      <c r="G3" s="11" t="str">
        <f>IF(Table2[[#This Row],[Begintijd]] &lt;&gt; "", "-","")</f>
        <v>-</v>
      </c>
      <c r="H3" s="12">
        <f>IF(Table2[[#This Row],[Begintijd]] &lt;&gt; "", Table2[[#This Row],[Begintijd]]+TIME(1,0,0), "")</f>
        <v>0.75</v>
      </c>
      <c r="I3" s="13">
        <f>IF(F3&lt;&gt;"", H3-F3, "")</f>
        <v>4.166666666666663E-2</v>
      </c>
      <c r="J3" s="8" t="s">
        <v>21</v>
      </c>
      <c r="K3" s="5"/>
      <c r="L3" s="1"/>
    </row>
    <row r="4" spans="1:17" x14ac:dyDescent="0.25">
      <c r="A4" s="7"/>
      <c r="B4" s="20">
        <f>1+(ROUNDDOWN(_xlfn.DAYS(Table2[[#This Row],[Datum]],$A$1)/7,0))</f>
        <v>1</v>
      </c>
      <c r="C4" s="8" t="str">
        <f>IF(D4&lt;&gt;"", TEXT(D4,"dddd"), "")</f>
        <v>Monday</v>
      </c>
      <c r="D4" s="9">
        <v>45257</v>
      </c>
      <c r="E4" s="8" t="s">
        <v>12</v>
      </c>
      <c r="F4" s="10">
        <v>0.72916666666666663</v>
      </c>
      <c r="G4" s="11" t="str">
        <f>IF(Table2[[#This Row],[Begintijd]] &lt;&gt; "", "-","")</f>
        <v>-</v>
      </c>
      <c r="H4" s="12">
        <v>0.77083333333333337</v>
      </c>
      <c r="I4" s="13">
        <f>IF(F4&lt;&gt;"", H4-F4, "")</f>
        <v>4.1666666666666741E-2</v>
      </c>
      <c r="J4" s="8" t="s">
        <v>29</v>
      </c>
      <c r="K4" s="5"/>
      <c r="L4" s="1"/>
    </row>
    <row r="5" spans="1:17" x14ac:dyDescent="0.25">
      <c r="A5" s="7"/>
      <c r="B5" s="20">
        <f>1+(ROUNDDOWN(_xlfn.DAYS(Table2[[#This Row],[Datum]],$A$1)/7,0))</f>
        <v>1</v>
      </c>
      <c r="C5" s="8" t="str">
        <f>IF(D5&lt;&gt;"", TEXT(D5,"dddd"), "")</f>
        <v>Monday</v>
      </c>
      <c r="D5" s="9">
        <v>45257</v>
      </c>
      <c r="E5" s="8" t="s">
        <v>1</v>
      </c>
      <c r="F5" s="10">
        <v>0.75</v>
      </c>
      <c r="G5" s="11" t="str">
        <f>IF(Table2[[#This Row],[Begintijd]] &lt;&gt; "", "-","")</f>
        <v>-</v>
      </c>
      <c r="H5" s="12">
        <f>IF(Table2[[#This Row],[Begintijd]] &lt;&gt; "", Table2[[#This Row],[Begintijd]]+TIME(1,0,0), "")</f>
        <v>0.79166666666666663</v>
      </c>
      <c r="I5" s="13">
        <f>IF(F5&lt;&gt;"", H5-F5, "")</f>
        <v>4.166666666666663E-2</v>
      </c>
      <c r="J5" s="8" t="s">
        <v>14</v>
      </c>
      <c r="K5" s="5"/>
      <c r="L5" s="1"/>
    </row>
    <row r="6" spans="1:17" x14ac:dyDescent="0.25">
      <c r="A6" s="7"/>
      <c r="B6" s="20">
        <f>1+(ROUNDDOWN(_xlfn.DAYS(Table2[[#This Row],[Datum]],$A$1)/7,0))</f>
        <v>1</v>
      </c>
      <c r="C6" s="8" t="str">
        <f>IF(D6&lt;&gt;"", TEXT(D6,"dddd"), "")</f>
        <v>Monday</v>
      </c>
      <c r="D6" s="9">
        <v>45257</v>
      </c>
      <c r="E6" s="8" t="s">
        <v>1</v>
      </c>
      <c r="F6" s="10">
        <v>0.79166666666666663</v>
      </c>
      <c r="G6" s="11" t="str">
        <f>IF(Table2[[#This Row],[Begintijd]] &lt;&gt; "", "-","")</f>
        <v>-</v>
      </c>
      <c r="H6" s="12">
        <f>IF(Table2[[#This Row],[Begintijd]] &lt;&gt; "", Table2[[#This Row],[Begintijd]]+TIME(1,0,0), "")</f>
        <v>0.83333333333333326</v>
      </c>
      <c r="I6" s="13">
        <f>IF(F6&lt;&gt;"", H6-F6, "")</f>
        <v>4.166666666666663E-2</v>
      </c>
      <c r="J6" s="8" t="s">
        <v>43</v>
      </c>
      <c r="K6" s="5"/>
      <c r="L6" s="1"/>
    </row>
    <row r="7" spans="1:17" x14ac:dyDescent="0.25">
      <c r="A7" s="7"/>
      <c r="B7" s="20">
        <f>1+(ROUNDDOWN(_xlfn.DAYS(Table2[[#This Row],[Datum]],$A$1)/7,0))</f>
        <v>1</v>
      </c>
      <c r="C7" s="8" t="str">
        <f>IF(D7&lt;&gt;"", TEXT(D7,"dddd"), "")</f>
        <v>Monday</v>
      </c>
      <c r="D7" s="9">
        <v>45257</v>
      </c>
      <c r="E7" s="8" t="s">
        <v>3</v>
      </c>
      <c r="F7" s="10">
        <v>0.875</v>
      </c>
      <c r="G7" s="11" t="str">
        <f>IF(Table2[[#This Row],[Begintijd]] &lt;&gt; "", "-","")</f>
        <v>-</v>
      </c>
      <c r="H7" s="12">
        <f>IF(Table2[[#This Row],[Begintijd]] &lt;&gt; "", Table2[[#This Row],[Begintijd]]+TIME(1,0,0), "")</f>
        <v>0.91666666666666663</v>
      </c>
      <c r="I7" s="13">
        <f>IF(F7&lt;&gt;"", H7-F7, "")</f>
        <v>4.166666666666663E-2</v>
      </c>
      <c r="J7" s="8" t="s">
        <v>18</v>
      </c>
      <c r="K7" s="5"/>
      <c r="L7" s="1"/>
    </row>
    <row r="8" spans="1:17" x14ac:dyDescent="0.25">
      <c r="A8" s="7"/>
      <c r="B8" s="20">
        <f>1+(ROUNDDOWN(_xlfn.DAYS(Table2[[#This Row],[Datum]],$A$1)/7,0))</f>
        <v>1</v>
      </c>
      <c r="C8" s="8" t="str">
        <f>IF(D8&lt;&gt;"", TEXT(D8,"dddd"), "")</f>
        <v>Tuesday</v>
      </c>
      <c r="D8" s="9">
        <v>45258</v>
      </c>
      <c r="E8" s="8" t="s">
        <v>2</v>
      </c>
      <c r="F8" s="10">
        <v>0.70833333333333337</v>
      </c>
      <c r="G8" s="11" t="str">
        <f>IF(Table2[[#This Row],[Begintijd]] &lt;&gt; "", "-","")</f>
        <v>-</v>
      </c>
      <c r="H8" s="12">
        <f>IF(Table2[[#This Row],[Begintijd]] &lt;&gt; "", Table2[[#This Row],[Begintijd]]+TIME(1,0,0), "")</f>
        <v>0.75</v>
      </c>
      <c r="I8" s="13">
        <f>IF(F8&lt;&gt;"", H8-F8, "")</f>
        <v>4.166666666666663E-2</v>
      </c>
      <c r="J8" s="8" t="s">
        <v>27</v>
      </c>
      <c r="K8" s="5"/>
      <c r="L8" s="1"/>
    </row>
    <row r="9" spans="1:17" x14ac:dyDescent="0.25">
      <c r="A9" s="7"/>
      <c r="B9" s="20">
        <f>1+(ROUNDDOWN(_xlfn.DAYS(Table2[[#This Row],[Datum]],$A$1)/7,0))</f>
        <v>1</v>
      </c>
      <c r="C9" s="8" t="str">
        <f>IF(D9&lt;&gt;"", TEXT(D9,"dddd"), "")</f>
        <v>Tuesday</v>
      </c>
      <c r="D9" s="9">
        <v>45258</v>
      </c>
      <c r="E9" s="8" t="s">
        <v>12</v>
      </c>
      <c r="F9" s="10">
        <v>0.875</v>
      </c>
      <c r="G9" s="11" t="str">
        <f>IF(Table2[[#This Row],[Begintijd]] &lt;&gt; "", "-","")</f>
        <v>-</v>
      </c>
      <c r="H9" s="12">
        <f>IF(Table2[[#This Row],[Begintijd]] &lt;&gt; "", Table2[[#This Row],[Begintijd]]+TIME(1,0,0), "")</f>
        <v>0.91666666666666663</v>
      </c>
      <c r="I9" s="13">
        <f>IF(F9&lt;&gt;"", H9-F9, "")</f>
        <v>4.166666666666663E-2</v>
      </c>
      <c r="J9" s="8" t="s">
        <v>37</v>
      </c>
      <c r="K9" s="5"/>
      <c r="L9" s="1"/>
    </row>
    <row r="10" spans="1:17" x14ac:dyDescent="0.25">
      <c r="A10" s="7"/>
      <c r="B10" s="20">
        <f>1+(ROUNDDOWN(_xlfn.DAYS(Table2[[#This Row],[Datum]],$A$1)/7,0))</f>
        <v>1</v>
      </c>
      <c r="C10" s="8" t="str">
        <f>IF(D10&lt;&gt;"", TEXT(D10,"dddd"), "")</f>
        <v>Tuesday</v>
      </c>
      <c r="D10" s="9">
        <v>45258</v>
      </c>
      <c r="E10" s="8" t="s">
        <v>12</v>
      </c>
      <c r="F10" s="10">
        <v>0.91666666666666663</v>
      </c>
      <c r="G10" s="11" t="str">
        <f>IF(Table2[[#This Row],[Begintijd]] &lt;&gt; "", "-","")</f>
        <v>-</v>
      </c>
      <c r="H10" s="12">
        <f>IF(Table2[[#This Row],[Begintijd]] &lt;&gt; "", Table2[[#This Row],[Begintijd]]+TIME(1,0,0), "")</f>
        <v>0.95833333333333326</v>
      </c>
      <c r="I10" s="13">
        <f>IF(F10&lt;&gt;"", H10-F10, "")</f>
        <v>4.166666666666663E-2</v>
      </c>
      <c r="J10" s="8" t="s">
        <v>40</v>
      </c>
      <c r="K10" s="5"/>
      <c r="L10" s="1"/>
    </row>
    <row r="11" spans="1:17" x14ac:dyDescent="0.25">
      <c r="A11" s="7"/>
      <c r="B11" s="20">
        <f>1+(ROUNDDOWN(_xlfn.DAYS(Table2[[#This Row],[Datum]],$A$1)/7,0))</f>
        <v>1</v>
      </c>
      <c r="C11" s="8" t="str">
        <f>IF(D11&lt;&gt;"", TEXT(D11,"dddd"), "")</f>
        <v>Wednesday</v>
      </c>
      <c r="D11" s="9">
        <v>45259</v>
      </c>
      <c r="E11" s="8" t="s">
        <v>12</v>
      </c>
      <c r="F11" s="10">
        <v>0.70833333333333337</v>
      </c>
      <c r="G11" s="11" t="str">
        <f>IF(Table2[[#This Row],[Begintijd]] &lt;&gt; "", "-","")</f>
        <v>-</v>
      </c>
      <c r="H11" s="12">
        <f>IF(Table2[[#This Row],[Begintijd]] &lt;&gt; "", Table2[[#This Row],[Begintijd]]+TIME(1,0,0), "")</f>
        <v>0.75</v>
      </c>
      <c r="I11" s="13">
        <f>IF(F11&lt;&gt;"", H11-F11, "")</f>
        <v>4.166666666666663E-2</v>
      </c>
      <c r="J11" s="8" t="s">
        <v>22</v>
      </c>
      <c r="K11" s="5"/>
      <c r="L11" s="1"/>
    </row>
    <row r="12" spans="1:17" x14ac:dyDescent="0.25">
      <c r="A12" s="7"/>
      <c r="B12" s="20">
        <f>1+(ROUNDDOWN(_xlfn.DAYS(Table2[[#This Row],[Datum]],$A$1)/7,0))</f>
        <v>1</v>
      </c>
      <c r="C12" s="8" t="str">
        <f>IF(D12&lt;&gt;"", TEXT(D12,"dddd"), "")</f>
        <v>Wednesday</v>
      </c>
      <c r="D12" s="9">
        <v>45259</v>
      </c>
      <c r="E12" s="8" t="s">
        <v>1</v>
      </c>
      <c r="F12" s="10">
        <v>0.75</v>
      </c>
      <c r="G12" s="11" t="str">
        <f>IF(Table2[[#This Row],[Begintijd]] &lt;&gt; "", "-","")</f>
        <v>-</v>
      </c>
      <c r="H12" s="12">
        <f>IF(Table2[[#This Row],[Begintijd]] &lt;&gt; "", Table2[[#This Row],[Begintijd]]+TIME(1,0,0), "")</f>
        <v>0.79166666666666663</v>
      </c>
      <c r="I12" s="13">
        <f>IF(F12&lt;&gt;"", H12-F12, "")</f>
        <v>4.166666666666663E-2</v>
      </c>
      <c r="J12" s="8" t="s">
        <v>15</v>
      </c>
      <c r="K12" s="5"/>
      <c r="L12" s="1"/>
    </row>
    <row r="13" spans="1:17" x14ac:dyDescent="0.25">
      <c r="A13" s="7"/>
      <c r="B13" s="20">
        <f>1+(ROUNDDOWN(_xlfn.DAYS(Table2[[#This Row],[Datum]],$A$1)/7,0))</f>
        <v>1</v>
      </c>
      <c r="C13" s="14" t="str">
        <f>IF(D13&lt;&gt;"", TEXT(D13,"dddd"), "")</f>
        <v>Wednesday</v>
      </c>
      <c r="D13" s="15">
        <v>45259</v>
      </c>
      <c r="E13" s="14" t="s">
        <v>4</v>
      </c>
      <c r="F13" s="16">
        <v>0.83333333333333337</v>
      </c>
      <c r="G13" s="17" t="str">
        <f>IF(Table2[[#This Row],[Begintijd]] &lt;&gt; "", "-","")</f>
        <v>-</v>
      </c>
      <c r="H13" s="18">
        <f>IF(Table2[[#This Row],[Begintijd]] &lt;&gt; "", Table2[[#This Row],[Begintijd]]+TIME(1,0,0), "")</f>
        <v>0.875</v>
      </c>
      <c r="I13" s="19">
        <f>IF(F13&lt;&gt;"", H13-F13, "")</f>
        <v>4.166666666666663E-2</v>
      </c>
      <c r="J13" s="14" t="s">
        <v>33</v>
      </c>
      <c r="K13" s="5"/>
      <c r="L13" s="1"/>
    </row>
    <row r="14" spans="1:17" x14ac:dyDescent="0.25">
      <c r="A14" s="7"/>
      <c r="B14" s="20">
        <f>1+(ROUNDDOWN(_xlfn.DAYS(Table2[[#This Row],[Datum]],$A$1)/7,0))</f>
        <v>1</v>
      </c>
      <c r="C14" s="8" t="str">
        <f>IF(D14&lt;&gt;"", TEXT(D14,"dddd"), "")</f>
        <v>Thursday</v>
      </c>
      <c r="D14" s="9">
        <v>45260</v>
      </c>
      <c r="E14" s="8" t="s">
        <v>11</v>
      </c>
      <c r="F14" s="10">
        <v>0.70833333333333337</v>
      </c>
      <c r="G14" s="11" t="str">
        <f>IF(Table2[[#This Row],[Begintijd]] &lt;&gt; "", "-","")</f>
        <v>-</v>
      </c>
      <c r="H14" s="12">
        <f>IF(Table2[[#This Row],[Begintijd]] &lt;&gt; "", Table2[[#This Row],[Begintijd]]+TIME(1,0,0), "")</f>
        <v>0.75</v>
      </c>
      <c r="I14" s="13">
        <f>IF(F14&lt;&gt;"", H14-F14, "")</f>
        <v>4.166666666666663E-2</v>
      </c>
      <c r="J14" s="8" t="s">
        <v>24</v>
      </c>
      <c r="K14" s="5"/>
      <c r="L14" s="1"/>
    </row>
    <row r="15" spans="1:17" x14ac:dyDescent="0.25">
      <c r="A15" s="7"/>
      <c r="B15" s="20">
        <f>1+(ROUNDDOWN(_xlfn.DAYS(Table2[[#This Row],[Datum]],$A$1)/7,0))</f>
        <v>1</v>
      </c>
      <c r="C15" s="8" t="str">
        <f>IF(D15&lt;&gt;"", TEXT(D15,"dddd"), "")</f>
        <v>Thursday</v>
      </c>
      <c r="D15" s="9">
        <v>45260</v>
      </c>
      <c r="E15" s="8" t="s">
        <v>2</v>
      </c>
      <c r="F15" s="10">
        <v>0.70833333333333337</v>
      </c>
      <c r="G15" s="11" t="str">
        <f>IF(Table2[[#This Row],[Begintijd]] &lt;&gt; "", "-","")</f>
        <v>-</v>
      </c>
      <c r="H15" s="12">
        <f>IF(Table2[[#This Row],[Begintijd]] &lt;&gt; "", Table2[[#This Row],[Begintijd]]+TIME(1,0,0), "")</f>
        <v>0.75</v>
      </c>
      <c r="I15" s="13">
        <f>IF(F15&lt;&gt;"", H15-F15, "")</f>
        <v>4.166666666666663E-2</v>
      </c>
      <c r="J15" s="8" t="s">
        <v>25</v>
      </c>
      <c r="K15" s="5"/>
      <c r="L15" s="1"/>
    </row>
    <row r="16" spans="1:17" x14ac:dyDescent="0.25">
      <c r="A16" s="7"/>
      <c r="B16" s="20">
        <f>1+(ROUNDDOWN(_xlfn.DAYS(Table2[[#This Row],[Datum]],$A$1)/7,0))</f>
        <v>1</v>
      </c>
      <c r="C16" s="8" t="str">
        <f>IF(D16&lt;&gt;"", TEXT(D16,"dddd"), "")</f>
        <v>Thursday</v>
      </c>
      <c r="D16" s="9">
        <v>45260</v>
      </c>
      <c r="E16" s="8" t="s">
        <v>12</v>
      </c>
      <c r="F16" s="10">
        <v>0.72916666666666663</v>
      </c>
      <c r="G16" s="11" t="str">
        <f>IF(Table2[[#This Row],[Begintijd]] &lt;&gt; "", "-","")</f>
        <v>-</v>
      </c>
      <c r="H16" s="12">
        <v>0.77083333333333337</v>
      </c>
      <c r="I16" s="13">
        <f>IF(F16&lt;&gt;"", H16-F16, "")</f>
        <v>4.1666666666666741E-2</v>
      </c>
      <c r="J16" s="8" t="s">
        <v>16</v>
      </c>
      <c r="K16" s="5"/>
      <c r="L16" s="1"/>
    </row>
    <row r="17" spans="1:12" x14ac:dyDescent="0.25">
      <c r="A17" s="7"/>
      <c r="B17" s="20">
        <f>1+(ROUNDDOWN(_xlfn.DAYS(Table2[[#This Row],[Datum]],$A$1)/7,0))</f>
        <v>1</v>
      </c>
      <c r="C17" s="8" t="str">
        <f>IF(D17&lt;&gt;"", TEXT(D17,"dddd"), "")</f>
        <v>Thursday</v>
      </c>
      <c r="D17" s="9">
        <v>45260</v>
      </c>
      <c r="E17" s="8" t="s">
        <v>1</v>
      </c>
      <c r="F17" s="10">
        <v>0.91666666666666663</v>
      </c>
      <c r="G17" s="11" t="str">
        <f>IF(Table2[[#This Row],[Begintijd]] &lt;&gt; "", "-","")</f>
        <v>-</v>
      </c>
      <c r="H17" s="12">
        <f>IF(Table2[[#This Row],[Begintijd]] &lt;&gt; "", Table2[[#This Row],[Begintijd]]+TIME(1,0,0), "")</f>
        <v>0.95833333333333326</v>
      </c>
      <c r="I17" s="13">
        <f>IF(F17&lt;&gt;"", H17-F17, "")</f>
        <v>4.166666666666663E-2</v>
      </c>
      <c r="J17" s="8" t="s">
        <v>44</v>
      </c>
      <c r="K17" s="5"/>
      <c r="L17" s="1"/>
    </row>
    <row r="18" spans="1:12" x14ac:dyDescent="0.25">
      <c r="A18" s="7"/>
      <c r="B18" s="20">
        <f>1+(ROUNDDOWN(_xlfn.DAYS(Table2[[#This Row],[Datum]],$A$1)/7,0))</f>
        <v>1</v>
      </c>
      <c r="C18" s="8" t="str">
        <f>IF(D18&lt;&gt;"", TEXT(D18,"dddd"), "")</f>
        <v>Friday</v>
      </c>
      <c r="D18" s="9">
        <v>45261</v>
      </c>
      <c r="E18" s="8" t="s">
        <v>11</v>
      </c>
      <c r="F18" s="10">
        <v>0.70833333333333337</v>
      </c>
      <c r="G18" s="11" t="str">
        <f>IF(Table2[[#This Row],[Begintijd]] &lt;&gt; "", "-","")</f>
        <v>-</v>
      </c>
      <c r="H18" s="12">
        <f>IF(Table2[[#This Row],[Begintijd]] &lt;&gt; "", Table2[[#This Row],[Begintijd]]+TIME(1,0,0), "")</f>
        <v>0.75</v>
      </c>
      <c r="I18" s="13">
        <f>IF(F18&lt;&gt;"", H18-F18, "")</f>
        <v>4.166666666666663E-2</v>
      </c>
      <c r="J18" s="8" t="s">
        <v>23</v>
      </c>
      <c r="K18" s="5"/>
      <c r="L18" s="1"/>
    </row>
    <row r="19" spans="1:12" x14ac:dyDescent="0.25">
      <c r="A19" s="7"/>
      <c r="B19" s="20">
        <f>1+(ROUNDDOWN(_xlfn.DAYS(Table2[[#This Row],[Datum]],$A$1)/7,0))</f>
        <v>1</v>
      </c>
      <c r="C19" s="8" t="str">
        <f>IF(D19&lt;&gt;"", TEXT(D19,"dddd"), "")</f>
        <v>Friday</v>
      </c>
      <c r="D19" s="9">
        <v>45261</v>
      </c>
      <c r="E19" s="8" t="s">
        <v>12</v>
      </c>
      <c r="F19" s="10">
        <v>0.70833333333333337</v>
      </c>
      <c r="G19" s="11" t="str">
        <f>IF(Table2[[#This Row],[Begintijd]] &lt;&gt; "", "-","")</f>
        <v>-</v>
      </c>
      <c r="H19" s="12">
        <f>IF(Table2[[#This Row],[Begintijd]] &lt;&gt; "", Table2[[#This Row],[Begintijd]]+TIME(1,0,0), "")</f>
        <v>0.75</v>
      </c>
      <c r="I19" s="13">
        <f>IF(F19&lt;&gt;"", H19-F19, "")</f>
        <v>4.166666666666663E-2</v>
      </c>
      <c r="J19" s="8" t="s">
        <v>26</v>
      </c>
      <c r="K19" s="5"/>
      <c r="L19" s="1"/>
    </row>
    <row r="20" spans="1:12" x14ac:dyDescent="0.25">
      <c r="A20" s="7"/>
      <c r="B20" s="20">
        <f>1+(ROUNDDOWN(_xlfn.DAYS(Table2[[#This Row],[Datum]],$A$1)/7,0))</f>
        <v>1</v>
      </c>
      <c r="C20" s="8" t="str">
        <f>IF(D20&lt;&gt;"", TEXT(D20,"dddd"), "")</f>
        <v>Friday</v>
      </c>
      <c r="D20" s="9">
        <v>45261</v>
      </c>
      <c r="E20" s="8" t="s">
        <v>2</v>
      </c>
      <c r="F20" s="10">
        <v>0.70833333333333337</v>
      </c>
      <c r="G20" s="11" t="str">
        <f>IF(Table2[[#This Row],[Begintijd]] &lt;&gt; "", "-","")</f>
        <v>-</v>
      </c>
      <c r="H20" s="12">
        <f>IF(Table2[[#This Row],[Begintijd]] &lt;&gt; "", Table2[[#This Row],[Begintijd]]+TIME(1,0,0), "")</f>
        <v>0.75</v>
      </c>
      <c r="I20" s="13">
        <f>IF(F20&lt;&gt;"", H20-F20, "")</f>
        <v>4.166666666666663E-2</v>
      </c>
      <c r="J20" s="8" t="s">
        <v>32</v>
      </c>
      <c r="K20" s="5"/>
      <c r="L20" s="1"/>
    </row>
    <row r="21" spans="1:12" x14ac:dyDescent="0.25">
      <c r="A21" s="7"/>
      <c r="B21" s="20">
        <f>1+(ROUNDDOWN(_xlfn.DAYS(Table2[[#This Row],[Datum]],$A$1)/7,0))</f>
        <v>1</v>
      </c>
      <c r="C21" s="8" t="str">
        <f>IF(D21&lt;&gt;"", TEXT(D21,"dddd"), "")</f>
        <v>Friday</v>
      </c>
      <c r="D21" s="9">
        <v>45261</v>
      </c>
      <c r="E21" s="8" t="s">
        <v>1</v>
      </c>
      <c r="F21" s="10">
        <v>0.75</v>
      </c>
      <c r="G21" s="11" t="str">
        <f>IF(Table2[[#This Row],[Begintijd]] &lt;&gt; "", "-","")</f>
        <v>-</v>
      </c>
      <c r="H21" s="12">
        <f>IF(Table2[[#This Row],[Begintijd]] &lt;&gt; "", Table2[[#This Row],[Begintijd]]+TIME(1,0,0), "")</f>
        <v>0.79166666666666663</v>
      </c>
      <c r="I21" s="13">
        <f>IF(F21&lt;&gt;"", H21-F21, "")</f>
        <v>4.166666666666663E-2</v>
      </c>
      <c r="J21" s="8" t="s">
        <v>17</v>
      </c>
      <c r="K21" s="5"/>
      <c r="L21" s="1"/>
    </row>
    <row r="22" spans="1:12" x14ac:dyDescent="0.25">
      <c r="A22" s="7"/>
      <c r="B22" s="20">
        <f>1+(ROUNDDOWN(_xlfn.DAYS(Table2[[#This Row],[Datum]],$A$1)/7,0))</f>
        <v>1</v>
      </c>
      <c r="C22" s="8" t="str">
        <f>IF(D22&lt;&gt;"", TEXT(D22,"dddd"), "")</f>
        <v>Friday</v>
      </c>
      <c r="D22" s="9">
        <v>45261</v>
      </c>
      <c r="E22" s="8" t="s">
        <v>11</v>
      </c>
      <c r="F22" s="10">
        <v>0.75</v>
      </c>
      <c r="G22" s="11" t="str">
        <f>IF(Table2[[#This Row],[Begintijd]] &lt;&gt; "", "-","")</f>
        <v>-</v>
      </c>
      <c r="H22" s="12">
        <f>IF(Table2[[#This Row],[Begintijd]] &lt;&gt; "", Table2[[#This Row],[Begintijd]]+TIME(1,0,0), "")</f>
        <v>0.79166666666666663</v>
      </c>
      <c r="I22" s="13">
        <f>IF(F22&lt;&gt;"", H22-F22, "")</f>
        <v>4.166666666666663E-2</v>
      </c>
      <c r="J22" s="8" t="s">
        <v>35</v>
      </c>
      <c r="K22" s="5"/>
      <c r="L22" s="1"/>
    </row>
    <row r="23" spans="1:12" x14ac:dyDescent="0.25">
      <c r="A23" s="7"/>
      <c r="B23" s="20">
        <f>1+(ROUNDDOWN(_xlfn.DAYS(Table2[[#This Row],[Datum]],$A$1)/7,0))</f>
        <v>1</v>
      </c>
      <c r="C23" s="8" t="str">
        <f>IF(D23&lt;&gt;"", TEXT(D23,"dddd"), "")</f>
        <v>Friday</v>
      </c>
      <c r="D23" s="9">
        <v>45261</v>
      </c>
      <c r="E23" s="8" t="s">
        <v>2</v>
      </c>
      <c r="F23" s="10">
        <v>0.75</v>
      </c>
      <c r="G23" s="11" t="str">
        <f>IF(Table2[[#This Row],[Begintijd]] &lt;&gt; "", "-","")</f>
        <v>-</v>
      </c>
      <c r="H23" s="12">
        <f>IF(Table2[[#This Row],[Begintijd]] &lt;&gt; "", Table2[[#This Row],[Begintijd]]+TIME(1,0,0), "")</f>
        <v>0.79166666666666663</v>
      </c>
      <c r="I23" s="13">
        <f>IF(F23&lt;&gt;"", H23-F23, "")</f>
        <v>4.166666666666663E-2</v>
      </c>
      <c r="J23" s="8" t="s">
        <v>34</v>
      </c>
      <c r="K23" s="5"/>
      <c r="L23" s="1"/>
    </row>
    <row r="24" spans="1:12" x14ac:dyDescent="0.25">
      <c r="A24" s="7"/>
      <c r="B24" s="20">
        <f>1+(ROUNDDOWN(_xlfn.DAYS(Table2[[#This Row],[Datum]],$A$1)/7,0))</f>
        <v>1</v>
      </c>
      <c r="C24" s="8" t="str">
        <f>IF(D24&lt;&gt;"", TEXT(D24,"dddd"), "")</f>
        <v>Friday</v>
      </c>
      <c r="D24" s="9">
        <v>45261</v>
      </c>
      <c r="E24" s="8" t="s">
        <v>1</v>
      </c>
      <c r="F24" s="10">
        <v>0.79166666666666663</v>
      </c>
      <c r="G24" s="11" t="str">
        <f>IF(Table2[[#This Row],[Begintijd]] &lt;&gt; "", "-","")</f>
        <v>-</v>
      </c>
      <c r="H24" s="12">
        <f>IF(Table2[[#This Row],[Begintijd]] &lt;&gt; "", Table2[[#This Row],[Begintijd]]+TIME(1,0,0), "")</f>
        <v>0.83333333333333326</v>
      </c>
      <c r="I24" s="13">
        <f>IF(F24&lt;&gt;"", H24-F24, "")</f>
        <v>4.166666666666663E-2</v>
      </c>
      <c r="J24" s="8" t="s">
        <v>30</v>
      </c>
      <c r="K24" s="5"/>
      <c r="L24" s="1"/>
    </row>
    <row r="25" spans="1:12" x14ac:dyDescent="0.25">
      <c r="A25" s="7"/>
      <c r="B25" s="20">
        <f>1+(ROUNDDOWN(_xlfn.DAYS(Table2[[#This Row],[Datum]],$A$1)/7,0))</f>
        <v>1</v>
      </c>
      <c r="C25" s="14" t="str">
        <f>IF(D25&lt;&gt;"", TEXT(D25,"dddd"), "")</f>
        <v>Friday</v>
      </c>
      <c r="D25" s="15">
        <v>45261</v>
      </c>
      <c r="E25" s="14" t="s">
        <v>3</v>
      </c>
      <c r="F25" s="16">
        <v>0.79166666666666663</v>
      </c>
      <c r="G25" s="17" t="str">
        <f>IF(Table2[[#This Row],[Begintijd]] &lt;&gt; "", "-","")</f>
        <v>-</v>
      </c>
      <c r="H25" s="18">
        <f>IF(Table2[[#This Row],[Begintijd]] &lt;&gt; "", Table2[[#This Row],[Begintijd]]+TIME(1,0,0), "")</f>
        <v>0.83333333333333326</v>
      </c>
      <c r="I25" s="19">
        <f>IF(F25&lt;&gt;"", H25-F25, "")</f>
        <v>4.166666666666663E-2</v>
      </c>
      <c r="J25" s="14" t="s">
        <v>46</v>
      </c>
      <c r="K25" s="5"/>
      <c r="L25" s="1"/>
    </row>
    <row r="26" spans="1:12" x14ac:dyDescent="0.25">
      <c r="A26" s="7"/>
      <c r="B26" s="20">
        <f>1+(ROUNDDOWN(_xlfn.DAYS(Table2[[#This Row],[Datum]],$A$1)/7,0))</f>
        <v>1</v>
      </c>
      <c r="C26" s="8" t="str">
        <f>IF(D26&lt;&gt;"", TEXT(D26,"dddd"), "")</f>
        <v>Friday</v>
      </c>
      <c r="D26" s="9">
        <v>45261</v>
      </c>
      <c r="E26" s="8" t="s">
        <v>11</v>
      </c>
      <c r="F26" s="10">
        <v>0.79166666666666663</v>
      </c>
      <c r="G26" s="11" t="str">
        <f>IF(Table2[[#This Row],[Begintijd]] &lt;&gt; "", "-","")</f>
        <v>-</v>
      </c>
      <c r="H26" s="12">
        <f>IF(Table2[[#This Row],[Begintijd]] &lt;&gt; "", Table2[[#This Row],[Begintijd]]+TIME(1,0,0), "")</f>
        <v>0.83333333333333326</v>
      </c>
      <c r="I26" s="13">
        <f>IF(F26&lt;&gt;"", H26-F26, "")</f>
        <v>4.166666666666663E-2</v>
      </c>
      <c r="J26" s="14" t="s">
        <v>36</v>
      </c>
      <c r="K26" s="5"/>
      <c r="L26" s="1"/>
    </row>
    <row r="27" spans="1:12" x14ac:dyDescent="0.25">
      <c r="A27" s="7"/>
      <c r="B27" s="20">
        <f>1+(ROUNDDOWN(_xlfn.DAYS(Table2[[#This Row],[Datum]],$A$1)/7,0))</f>
        <v>1</v>
      </c>
      <c r="C27" s="8" t="str">
        <f>IF(D27&lt;&gt;"", TEXT(D27,"dddd"), "")</f>
        <v>Friday</v>
      </c>
      <c r="D27" s="9">
        <v>45261</v>
      </c>
      <c r="E27" s="8" t="s">
        <v>2</v>
      </c>
      <c r="F27" s="10">
        <v>0.79166666666666663</v>
      </c>
      <c r="G27" s="11" t="str">
        <f>IF(Table2[[#This Row],[Begintijd]] &lt;&gt; "", "-","")</f>
        <v>-</v>
      </c>
      <c r="H27" s="12">
        <f>IF(Table2[[#This Row],[Begintijd]] &lt;&gt; "", Table2[[#This Row],[Begintijd]]+TIME(1,0,0), "")</f>
        <v>0.83333333333333326</v>
      </c>
      <c r="I27" s="13">
        <f>IF(F27&lt;&gt;"", H27-F27, "")</f>
        <v>4.166666666666663E-2</v>
      </c>
      <c r="J27" s="8" t="s">
        <v>19</v>
      </c>
      <c r="K27" s="5"/>
      <c r="L27" s="1"/>
    </row>
    <row r="28" spans="1:12" x14ac:dyDescent="0.25">
      <c r="A28" s="7"/>
      <c r="B28" s="20">
        <f>1+(ROUNDDOWN(_xlfn.DAYS(Table2[[#This Row],[Datum]],$A$1)/7,0))</f>
        <v>1</v>
      </c>
      <c r="C28" s="8" t="str">
        <f>IF(D28&lt;&gt;"", TEXT(D28,"dddd"), "")</f>
        <v>Friday</v>
      </c>
      <c r="D28" s="9">
        <v>45261</v>
      </c>
      <c r="E28" s="8" t="s">
        <v>1</v>
      </c>
      <c r="F28" s="10">
        <v>0.83333333333333337</v>
      </c>
      <c r="G28" s="11" t="str">
        <f>IF(Table2[[#This Row],[Begintijd]] &lt;&gt; "", "-","")</f>
        <v>-</v>
      </c>
      <c r="H28" s="12">
        <f>IF(Table2[[#This Row],[Begintijd]] &lt;&gt; "", Table2[[#This Row],[Begintijd]]+TIME(1,0,0), "")</f>
        <v>0.875</v>
      </c>
      <c r="I28" s="13">
        <f>IF(F28&lt;&gt;"", H28-F28, "")</f>
        <v>4.166666666666663E-2</v>
      </c>
      <c r="J28" s="8" t="s">
        <v>31</v>
      </c>
      <c r="K28" s="5"/>
      <c r="L28" s="1"/>
    </row>
    <row r="29" spans="1:12" x14ac:dyDescent="0.25">
      <c r="A29" s="7"/>
      <c r="B29" s="20">
        <f>1+(ROUNDDOWN(_xlfn.DAYS(Table2[[#This Row],[Datum]],$A$1)/7,0))</f>
        <v>1</v>
      </c>
      <c r="C29" s="8" t="str">
        <f>IF(D29&lt;&gt;"", TEXT(D29,"dddd"), "")</f>
        <v>Friday</v>
      </c>
      <c r="D29" s="9">
        <v>45261</v>
      </c>
      <c r="E29" s="8" t="s">
        <v>11</v>
      </c>
      <c r="F29" s="10">
        <v>0.83333333333333337</v>
      </c>
      <c r="G29" s="11" t="str">
        <f>IF(Table2[[#This Row],[Begintijd]] &lt;&gt; "", "-","")</f>
        <v>-</v>
      </c>
      <c r="H29" s="12">
        <f>IF(Table2[[#This Row],[Begintijd]] &lt;&gt; "", Table2[[#This Row],[Begintijd]]+TIME(1,0,0), "")</f>
        <v>0.875</v>
      </c>
      <c r="I29" s="13">
        <f>IF(F29&lt;&gt;"", H29-F29, "")</f>
        <v>4.166666666666663E-2</v>
      </c>
      <c r="J29" s="8" t="s">
        <v>38</v>
      </c>
      <c r="K29" s="5"/>
      <c r="L29" s="1"/>
    </row>
    <row r="30" spans="1:12" x14ac:dyDescent="0.25">
      <c r="A30" s="7"/>
      <c r="B30" s="20">
        <f>1+(ROUNDDOWN(_xlfn.DAYS(Table2[[#This Row],[Datum]],$A$1)/7,0))</f>
        <v>1</v>
      </c>
      <c r="C30" s="14" t="str">
        <f>IF(D30&lt;&gt;"", TEXT(D30,"dddd"), "")</f>
        <v>Friday</v>
      </c>
      <c r="D30" s="15">
        <v>45261</v>
      </c>
      <c r="E30" s="14" t="s">
        <v>1</v>
      </c>
      <c r="F30" s="16">
        <v>0.875</v>
      </c>
      <c r="G30" s="17" t="str">
        <f>IF(Table2[[#This Row],[Begintijd]] &lt;&gt; "", "-","")</f>
        <v>-</v>
      </c>
      <c r="H30" s="18">
        <f>IF(Table2[[#This Row],[Begintijd]] &lt;&gt; "", Table2[[#This Row],[Begintijd]]+TIME(1,0,0), "")</f>
        <v>0.91666666666666663</v>
      </c>
      <c r="I30" s="19">
        <f>IF(F30&lt;&gt;"", H30-F30, "")</f>
        <v>4.166666666666663E-2</v>
      </c>
      <c r="J30" s="14" t="s">
        <v>41</v>
      </c>
      <c r="K30" s="5"/>
      <c r="L30" s="1"/>
    </row>
    <row r="31" spans="1:12" x14ac:dyDescent="0.25">
      <c r="A31" s="7"/>
      <c r="B31" s="20">
        <f>1+(ROUNDDOWN(_xlfn.DAYS(Table2[[#This Row],[Datum]],$A$1)/7,0))</f>
        <v>1</v>
      </c>
      <c r="C31" s="8" t="str">
        <f>IF(D31&lt;&gt;"", TEXT(D31,"dddd"), "")</f>
        <v>Friday</v>
      </c>
      <c r="D31" s="9">
        <v>45261</v>
      </c>
      <c r="E31" s="8" t="s">
        <v>11</v>
      </c>
      <c r="F31" s="10">
        <v>0.875</v>
      </c>
      <c r="G31" s="11" t="str">
        <f>IF(Table2[[#This Row],[Begintijd]] &lt;&gt; "", "-","")</f>
        <v>-</v>
      </c>
      <c r="H31" s="12">
        <f>IF(Table2[[#This Row],[Begintijd]] &lt;&gt; "", Table2[[#This Row],[Begintijd]]+TIME(1,0,0), "")</f>
        <v>0.91666666666666663</v>
      </c>
      <c r="I31" s="13">
        <f>IF(F31&lt;&gt;"", H31-F31, "")</f>
        <v>4.166666666666663E-2</v>
      </c>
      <c r="J31" s="8" t="s">
        <v>39</v>
      </c>
      <c r="K31" s="5"/>
      <c r="L31" s="1"/>
    </row>
    <row r="32" spans="1:12" x14ac:dyDescent="0.25">
      <c r="A32" s="7"/>
      <c r="B32" s="20">
        <f>1+(ROUNDDOWN(_xlfn.DAYS(Table2[[#This Row],[Datum]],$A$1)/7,0))</f>
        <v>1</v>
      </c>
      <c r="C32" s="14" t="str">
        <f>IF(D32&lt;&gt;"", TEXT(D32,"dddd"), "")</f>
        <v>Friday</v>
      </c>
      <c r="D32" s="15">
        <v>45261</v>
      </c>
      <c r="E32" s="14" t="s">
        <v>2</v>
      </c>
      <c r="F32" s="16">
        <v>0.88541666666666663</v>
      </c>
      <c r="G32" s="17" t="str">
        <f>IF(Table2[[#This Row],[Begintijd]] &lt;&gt; "", "-","")</f>
        <v>-</v>
      </c>
      <c r="H32" s="18">
        <f>IF(Table2[[#This Row],[Begintijd]] &lt;&gt; "", Table2[[#This Row],[Begintijd]]+TIME(1,0,0), "")</f>
        <v>0.92708333333333326</v>
      </c>
      <c r="I32" s="19">
        <f>IF(F32&lt;&gt;"", H32-F32, "")</f>
        <v>4.166666666666663E-2</v>
      </c>
      <c r="J32" s="14" t="s">
        <v>37</v>
      </c>
      <c r="K32" s="5"/>
      <c r="L32" s="1"/>
    </row>
    <row r="33" spans="1:12" x14ac:dyDescent="0.25">
      <c r="A33" s="7"/>
      <c r="B33" s="20">
        <f>1+(ROUNDDOWN(_xlfn.DAYS(Table2[[#This Row],[Datum]],$A$1)/7,0))</f>
        <v>2</v>
      </c>
      <c r="C33" s="8" t="str">
        <f>IF(D33&lt;&gt;"", TEXT(D33,"dddd"), "")</f>
        <v>Monday</v>
      </c>
      <c r="D33" s="9">
        <v>45264</v>
      </c>
      <c r="E33" s="8" t="s">
        <v>1</v>
      </c>
      <c r="F33" s="10">
        <v>0.75</v>
      </c>
      <c r="G33" s="11" t="str">
        <f>IF(Table2[[#This Row],[Begintijd]] &lt;&gt; "", "-","")</f>
        <v>-</v>
      </c>
      <c r="H33" s="12">
        <f>IF(Table2[[#This Row],[Begintijd]] &lt;&gt; "", Table2[[#This Row],[Begintijd]]+TIME(1,0,0), "")</f>
        <v>0.79166666666666663</v>
      </c>
      <c r="I33" s="13">
        <f>IF(F33&lt;&gt;"", H33-F33, "")</f>
        <v>4.166666666666663E-2</v>
      </c>
      <c r="J33" s="8" t="s">
        <v>43</v>
      </c>
      <c r="K33" s="5"/>
      <c r="L33" s="1"/>
    </row>
    <row r="34" spans="1:12" x14ac:dyDescent="0.25">
      <c r="A34" s="7"/>
      <c r="B34" s="20">
        <f>1+(ROUNDDOWN(_xlfn.DAYS(Table2[[#This Row],[Datum]],$A$1)/7,0))</f>
        <v>2</v>
      </c>
      <c r="C34" s="14" t="str">
        <f>IF(D34&lt;&gt;"", TEXT(D34,"dddd"), "")</f>
        <v>Monday</v>
      </c>
      <c r="D34" s="15">
        <v>45264</v>
      </c>
      <c r="E34" s="14" t="s">
        <v>1</v>
      </c>
      <c r="F34" s="16">
        <v>0.79166666666666663</v>
      </c>
      <c r="G34" s="17" t="str">
        <f>IF(Table2[[#This Row],[Begintijd]] &lt;&gt; "", "-","")</f>
        <v>-</v>
      </c>
      <c r="H34" s="18">
        <f>IF(Table2[[#This Row],[Begintijd]] &lt;&gt; "", Table2[[#This Row],[Begintijd]]+TIME(1,0,0), "")</f>
        <v>0.83333333333333326</v>
      </c>
      <c r="I34" s="19">
        <f>IF(F34&lt;&gt;"", H34-F34, "")</f>
        <v>4.166666666666663E-2</v>
      </c>
      <c r="J34" s="14" t="s">
        <v>42</v>
      </c>
      <c r="K34" s="5"/>
      <c r="L34" s="1"/>
    </row>
    <row r="35" spans="1:12" x14ac:dyDescent="0.25">
      <c r="A35" s="7"/>
      <c r="B35" s="27">
        <f>1+(ROUNDDOWN(_xlfn.DAYS(Table2[[#This Row],[Datum]],$A$1)/7,0))</f>
        <v>2</v>
      </c>
      <c r="C35" s="14" t="str">
        <f>IF(D35&lt;&gt;"", TEXT(D35,"dddd"), "")</f>
        <v>Wednesday</v>
      </c>
      <c r="D35" s="15">
        <v>45266</v>
      </c>
      <c r="E35" s="14" t="s">
        <v>11</v>
      </c>
      <c r="F35" s="16">
        <v>0.88541666666666663</v>
      </c>
      <c r="G35" s="17" t="str">
        <f>IF(Table2[[#This Row],[Begintijd]] &lt;&gt; "", "-","")</f>
        <v>-</v>
      </c>
      <c r="H35" s="18">
        <f>IF(Table2[[#This Row],[Begintijd]] &lt;&gt; "", Table2[[#This Row],[Begintijd]]+TIME(1,0,0), "")</f>
        <v>0.92708333333333326</v>
      </c>
      <c r="I35" s="19">
        <f>IF(F35&lt;&gt;"", H35-F35, "")</f>
        <v>4.166666666666663E-2</v>
      </c>
      <c r="J35" s="14" t="s">
        <v>20</v>
      </c>
      <c r="K35" s="5"/>
      <c r="L35" s="1"/>
    </row>
    <row r="36" spans="1:12" x14ac:dyDescent="0.25">
      <c r="A36" s="7"/>
      <c r="B36" s="20">
        <f>1+(ROUNDDOWN(_xlfn.DAYS(Table2[[#This Row],[Datum]],$A$1)/7,0))</f>
        <v>2</v>
      </c>
      <c r="C36" s="8" t="str">
        <f>IF(D36&lt;&gt;"", TEXT(D36,"dddd"), "")</f>
        <v>Thursday</v>
      </c>
      <c r="D36" s="9">
        <v>45267</v>
      </c>
      <c r="E36" s="8" t="s">
        <v>11</v>
      </c>
      <c r="F36" s="10">
        <v>0.70833333333333337</v>
      </c>
      <c r="G36" s="11" t="str">
        <f>IF(Table2[[#This Row],[Begintijd]] &lt;&gt; "", "-","")</f>
        <v>-</v>
      </c>
      <c r="H36" s="12">
        <f>IF(Table2[[#This Row],[Begintijd]] &lt;&gt; "", Table2[[#This Row],[Begintijd]]+TIME(1,0,0), "")</f>
        <v>0.75</v>
      </c>
      <c r="I36" s="13">
        <f>IF(F36&lt;&gt;"", H36-F36, "")</f>
        <v>4.166666666666663E-2</v>
      </c>
      <c r="J36" s="8" t="s">
        <v>27</v>
      </c>
      <c r="K36" s="5"/>
      <c r="L36" s="1"/>
    </row>
    <row r="37" spans="1:12" x14ac:dyDescent="0.25">
      <c r="A37" s="7"/>
      <c r="B37" s="20">
        <f>1+(ROUNDDOWN(_xlfn.DAYS(Table2[[#This Row],[Datum]],$A$1)/7,0))</f>
        <v>2</v>
      </c>
      <c r="C37" s="8" t="str">
        <f>IF(D37&lt;&gt;"", TEXT(D37,"dddd"), "")</f>
        <v>Thursday</v>
      </c>
      <c r="D37" s="9">
        <v>45267</v>
      </c>
      <c r="E37" s="8" t="s">
        <v>12</v>
      </c>
      <c r="F37" s="10">
        <v>0.70833333333333337</v>
      </c>
      <c r="G37" s="11" t="str">
        <f>IF(Table2[[#This Row],[Begintijd]] &lt;&gt; "", "-","")</f>
        <v>-</v>
      </c>
      <c r="H37" s="12">
        <f>IF(Table2[[#This Row],[Begintijd]] &lt;&gt; "", Table2[[#This Row],[Begintijd]]+TIME(1,0,0), "")</f>
        <v>0.75</v>
      </c>
      <c r="I37" s="13">
        <f>IF(F37&lt;&gt;"", H37-F37, "")</f>
        <v>4.166666666666663E-2</v>
      </c>
      <c r="J37" s="29" t="s">
        <v>28</v>
      </c>
      <c r="K37" s="5"/>
      <c r="L37" s="1"/>
    </row>
    <row r="38" spans="1:12" x14ac:dyDescent="0.25">
      <c r="A38" s="7"/>
      <c r="B38" s="20">
        <f>1+(ROUNDDOWN(_xlfn.DAYS(Table2[[#This Row],[Datum]],$A$1)/7,0))</f>
        <v>2</v>
      </c>
      <c r="C38" s="14" t="str">
        <f>IF(D38&lt;&gt;"", TEXT(D38,"dddd"), "")</f>
        <v>Friday</v>
      </c>
      <c r="D38" s="15">
        <v>45268</v>
      </c>
      <c r="E38" s="14" t="s">
        <v>2</v>
      </c>
      <c r="F38" s="16">
        <v>0.79166666666666663</v>
      </c>
      <c r="G38" s="17" t="str">
        <f>IF(Table2[[#This Row],[Begintijd]] &lt;&gt; "", "-","")</f>
        <v>-</v>
      </c>
      <c r="H38" s="18">
        <f>IF(Table2[[#This Row],[Begintijd]] &lt;&gt; "", Table2[[#This Row],[Begintijd]]+TIME(1,0,0), "")</f>
        <v>0.83333333333333326</v>
      </c>
      <c r="I38" s="19">
        <f>IF(F38&lt;&gt;"", H38-F38, "")</f>
        <v>4.166666666666663E-2</v>
      </c>
      <c r="J38" s="14" t="s">
        <v>37</v>
      </c>
      <c r="K38" s="5"/>
      <c r="L38" s="1"/>
    </row>
    <row r="39" spans="1:12" x14ac:dyDescent="0.25">
      <c r="A39" s="7"/>
      <c r="B39" s="20">
        <f>1+(ROUNDDOWN(_xlfn.DAYS(Table2[[#This Row],[Datum]],$A$1)/7,0))</f>
        <v>2</v>
      </c>
      <c r="C39" s="8" t="str">
        <f>IF(D39&lt;&gt;"", TEXT(D39,"dddd"), "")</f>
        <v>Sunday</v>
      </c>
      <c r="D39" s="9">
        <v>45270</v>
      </c>
      <c r="E39" s="8" t="s">
        <v>47</v>
      </c>
      <c r="F39" s="10">
        <v>0.625</v>
      </c>
      <c r="G39" s="11" t="str">
        <f>IF(Table2[[#This Row],[Begintijd]] &lt;&gt; "", "-","")</f>
        <v>-</v>
      </c>
      <c r="H39" s="12">
        <f>IF(Table2[[#This Row],[Begintijd]] &lt;&gt; "", Table2[[#This Row],[Begintijd]]+TIME(1,0,0), "")</f>
        <v>0.66666666666666663</v>
      </c>
      <c r="I39" s="13">
        <f>IF(F39&lt;&gt;"", H39-F39, "")</f>
        <v>4.166666666666663E-2</v>
      </c>
      <c r="J39" s="8" t="s">
        <v>19</v>
      </c>
      <c r="K39" s="5"/>
      <c r="L39" s="1"/>
    </row>
    <row r="40" spans="1:12" x14ac:dyDescent="0.25">
      <c r="A40" s="7"/>
      <c r="B40" s="20">
        <f>1+(ROUNDDOWN(_xlfn.DAYS(Table2[[#This Row],[Datum]],$A$1)/7,0))</f>
        <v>3</v>
      </c>
      <c r="C40" s="8" t="str">
        <f>IF(D40&lt;&gt;"", TEXT(D40,"dddd"), "")</f>
        <v>Monday</v>
      </c>
      <c r="D40" s="9">
        <v>45271</v>
      </c>
      <c r="E40" s="8" t="s">
        <v>2</v>
      </c>
      <c r="F40" s="10">
        <v>0.70833333333333337</v>
      </c>
      <c r="G40" s="11" t="str">
        <f>IF(Table2[[#This Row],[Begintijd]] &lt;&gt; "", "-","")</f>
        <v>-</v>
      </c>
      <c r="H40" s="12">
        <f>IF(Table2[[#This Row],[Begintijd]] &lt;&gt; "", Table2[[#This Row],[Begintijd]]+TIME(1,0,0), "")</f>
        <v>0.75</v>
      </c>
      <c r="I40" s="13">
        <f>IF(F40&lt;&gt;"", H40-F40, "")</f>
        <v>4.166666666666663E-2</v>
      </c>
      <c r="J40" s="8" t="s">
        <v>21</v>
      </c>
      <c r="K40" s="5"/>
      <c r="L40" s="1"/>
    </row>
    <row r="41" spans="1:12" x14ac:dyDescent="0.25">
      <c r="A41" s="7"/>
      <c r="B41" s="20">
        <f>1+(ROUNDDOWN(_xlfn.DAYS(Table2[[#This Row],[Datum]],$A$1)/7,0))</f>
        <v>3</v>
      </c>
      <c r="C41" s="8" t="str">
        <f>IF(D41&lt;&gt;"", TEXT(D41,"dddd"), "")</f>
        <v>Monday</v>
      </c>
      <c r="D41" s="9">
        <v>45271</v>
      </c>
      <c r="E41" s="8" t="s">
        <v>12</v>
      </c>
      <c r="F41" s="10">
        <v>0.72916666666666663</v>
      </c>
      <c r="G41" s="11" t="str">
        <f>IF(Table2[[#This Row],[Begintijd]] &lt;&gt; "", "-","")</f>
        <v>-</v>
      </c>
      <c r="H41" s="12">
        <v>0.77083333333333337</v>
      </c>
      <c r="I41" s="13">
        <f>IF(F41&lt;&gt;"", H41-F41, "")</f>
        <v>4.1666666666666741E-2</v>
      </c>
      <c r="J41" s="8" t="s">
        <v>29</v>
      </c>
      <c r="K41" s="5"/>
      <c r="L41" s="1"/>
    </row>
    <row r="42" spans="1:12" x14ac:dyDescent="0.25">
      <c r="A42" s="7"/>
      <c r="B42" s="20">
        <f>1+(ROUNDDOWN(_xlfn.DAYS(Table2[[#This Row],[Datum]],$A$1)/7,0))</f>
        <v>3</v>
      </c>
      <c r="C42" s="8" t="str">
        <f>IF(D42&lt;&gt;"", TEXT(D42,"dddd"), "")</f>
        <v>Monday</v>
      </c>
      <c r="D42" s="9">
        <v>45271</v>
      </c>
      <c r="E42" s="8" t="s">
        <v>1</v>
      </c>
      <c r="F42" s="10">
        <v>0.75</v>
      </c>
      <c r="G42" s="11" t="str">
        <f>IF(Table2[[#This Row],[Begintijd]] &lt;&gt; "", "-","")</f>
        <v>-</v>
      </c>
      <c r="H42" s="12">
        <f>IF(Table2[[#This Row],[Begintijd]] &lt;&gt; "", Table2[[#This Row],[Begintijd]]+TIME(1,0,0), "")</f>
        <v>0.79166666666666663</v>
      </c>
      <c r="I42" s="13">
        <f>IF(F42&lt;&gt;"", H42-F42, "")</f>
        <v>4.166666666666663E-2</v>
      </c>
      <c r="J42" s="8" t="s">
        <v>14</v>
      </c>
      <c r="K42" s="5"/>
      <c r="L42" s="1"/>
    </row>
    <row r="43" spans="1:12" x14ac:dyDescent="0.25">
      <c r="A43" s="7"/>
      <c r="B43" s="20">
        <f>1+(ROUNDDOWN(_xlfn.DAYS(Table2[[#This Row],[Datum]],$A$1)/7,0))</f>
        <v>3</v>
      </c>
      <c r="C43" s="8" t="str">
        <f>IF(D43&lt;&gt;"", TEXT(D43,"dddd"), "")</f>
        <v>Monday</v>
      </c>
      <c r="D43" s="9">
        <v>45271</v>
      </c>
      <c r="E43" s="8" t="s">
        <v>1</v>
      </c>
      <c r="F43" s="10">
        <v>0.79166666666666663</v>
      </c>
      <c r="G43" s="11" t="str">
        <f>IF(Table2[[#This Row],[Begintijd]] &lt;&gt; "", "-","")</f>
        <v>-</v>
      </c>
      <c r="H43" s="12">
        <f>IF(Table2[[#This Row],[Begintijd]] &lt;&gt; "", Table2[[#This Row],[Begintijd]]+TIME(1,0,0), "")</f>
        <v>0.83333333333333326</v>
      </c>
      <c r="I43" s="13">
        <f>IF(F43&lt;&gt;"", H43-F43, "")</f>
        <v>4.166666666666663E-2</v>
      </c>
      <c r="J43" s="8" t="s">
        <v>18</v>
      </c>
      <c r="K43" s="5"/>
      <c r="L43" s="1"/>
    </row>
    <row r="44" spans="1:12" x14ac:dyDescent="0.25">
      <c r="A44" s="7"/>
      <c r="B44" s="20">
        <f>1+(ROUNDDOWN(_xlfn.DAYS(Table2[[#This Row],[Datum]],$A$1)/7,0))</f>
        <v>3</v>
      </c>
      <c r="C44" s="8" t="str">
        <f>IF(D44&lt;&gt;"", TEXT(D44,"dddd"), "")</f>
        <v>Tuesday</v>
      </c>
      <c r="D44" s="9">
        <v>45272</v>
      </c>
      <c r="E44" s="8" t="s">
        <v>2</v>
      </c>
      <c r="F44" s="10">
        <v>0.70833333333333337</v>
      </c>
      <c r="G44" s="11" t="str">
        <f>IF(Table2[[#This Row],[Begintijd]] &lt;&gt; "", "-","")</f>
        <v>-</v>
      </c>
      <c r="H44" s="12">
        <f>IF(Table2[[#This Row],[Begintijd]] &lt;&gt; "", Table2[[#This Row],[Begintijd]]+TIME(1,0,0), "")</f>
        <v>0.75</v>
      </c>
      <c r="I44" s="13">
        <f>IF(F44&lt;&gt;"", H44-F44, "")</f>
        <v>4.166666666666663E-2</v>
      </c>
      <c r="J44" s="8" t="s">
        <v>26</v>
      </c>
      <c r="K44" s="5"/>
      <c r="L44" s="1"/>
    </row>
    <row r="45" spans="1:12" x14ac:dyDescent="0.25">
      <c r="A45" s="7"/>
      <c r="B45" s="20">
        <f>1+(ROUNDDOWN(_xlfn.DAYS(Table2[[#This Row],[Datum]],$A$1)/7,0))</f>
        <v>3</v>
      </c>
      <c r="C45" s="8" t="str">
        <f>IF(D45&lt;&gt;"", TEXT(D45,"dddd"), "")</f>
        <v>Tuesday</v>
      </c>
      <c r="D45" s="9">
        <v>45272</v>
      </c>
      <c r="E45" s="8" t="s">
        <v>12</v>
      </c>
      <c r="F45" s="10">
        <v>0.86458333333333337</v>
      </c>
      <c r="G45" s="11" t="str">
        <f>IF(Table2[[#This Row],[Begintijd]] &lt;&gt; "", "-","")</f>
        <v>-</v>
      </c>
      <c r="H45" s="12">
        <f>IF(Table2[[#This Row],[Begintijd]] &lt;&gt; "", Table2[[#This Row],[Begintijd]]+TIME(1,0,0), "")</f>
        <v>0.90625</v>
      </c>
      <c r="I45" s="13">
        <f>IF(F45&lt;&gt;"", H45-F45, "")</f>
        <v>4.166666666666663E-2</v>
      </c>
      <c r="J45" s="8" t="s">
        <v>37</v>
      </c>
      <c r="K45" s="5"/>
      <c r="L45" s="1"/>
    </row>
    <row r="46" spans="1:12" x14ac:dyDescent="0.25">
      <c r="A46" s="7"/>
      <c r="B46" s="20">
        <f>1+(ROUNDDOWN(_xlfn.DAYS(Table2[[#This Row],[Datum]],$A$1)/7,0))</f>
        <v>3</v>
      </c>
      <c r="C46" s="8" t="str">
        <f>IF(D46&lt;&gt;"", TEXT(D46,"dddd"), "")</f>
        <v>Tuesday</v>
      </c>
      <c r="D46" s="9">
        <v>45272</v>
      </c>
      <c r="E46" s="8" t="s">
        <v>12</v>
      </c>
      <c r="F46" s="10">
        <v>0.90625</v>
      </c>
      <c r="G46" s="11" t="str">
        <f>IF(Table2[[#This Row],[Begintijd]] &lt;&gt; "", "-","")</f>
        <v>-</v>
      </c>
      <c r="H46" s="12">
        <f>IF(Table2[[#This Row],[Begintijd]] &lt;&gt; "", Table2[[#This Row],[Begintijd]]+TIME(1,0,0), "")</f>
        <v>0.94791666666666663</v>
      </c>
      <c r="I46" s="13">
        <f>IF(F46&lt;&gt;"", H46-F46, "")</f>
        <v>4.166666666666663E-2</v>
      </c>
      <c r="J46" s="8" t="s">
        <v>40</v>
      </c>
      <c r="K46" s="5"/>
      <c r="L46" s="1"/>
    </row>
    <row r="47" spans="1:12" x14ac:dyDescent="0.25">
      <c r="A47" s="7"/>
      <c r="B47" s="20">
        <f>1+(ROUNDDOWN(_xlfn.DAYS(Table2[[#This Row],[Datum]],$A$1)/7,0))</f>
        <v>3</v>
      </c>
      <c r="C47" s="8" t="str">
        <f>IF(D47&lt;&gt;"", TEXT(D47,"dddd"), "")</f>
        <v>Wednesday</v>
      </c>
      <c r="D47" s="9">
        <v>45273</v>
      </c>
      <c r="E47" s="8" t="s">
        <v>12</v>
      </c>
      <c r="F47" s="10">
        <v>0.70833333333333337</v>
      </c>
      <c r="G47" s="11" t="str">
        <f>IF(Table2[[#This Row],[Begintijd]] &lt;&gt; "", "-","")</f>
        <v>-</v>
      </c>
      <c r="H47" s="12">
        <f>IF(Table2[[#This Row],[Begintijd]] &lt;&gt; "", Table2[[#This Row],[Begintijd]]+TIME(1,0,0), "")</f>
        <v>0.75</v>
      </c>
      <c r="I47" s="13">
        <f>IF(F47&lt;&gt;"", H47-F47, "")</f>
        <v>4.166666666666663E-2</v>
      </c>
      <c r="J47" s="8" t="s">
        <v>22</v>
      </c>
      <c r="K47" s="5"/>
      <c r="L47" s="1"/>
    </row>
    <row r="48" spans="1:12" x14ac:dyDescent="0.25">
      <c r="A48" s="7"/>
      <c r="B48" s="20">
        <f>1+(ROUNDDOWN(_xlfn.DAYS(Table2[[#This Row],[Datum]],$A$1)/7,0))</f>
        <v>3</v>
      </c>
      <c r="C48" s="8" t="str">
        <f>IF(D48&lt;&gt;"", TEXT(D48,"dddd"), "")</f>
        <v>Wednesday</v>
      </c>
      <c r="D48" s="9">
        <v>45273</v>
      </c>
      <c r="E48" s="8" t="s">
        <v>1</v>
      </c>
      <c r="F48" s="10">
        <v>0.75</v>
      </c>
      <c r="G48" s="11" t="str">
        <f>IF(Table2[[#This Row],[Begintijd]] &lt;&gt; "", "-","")</f>
        <v>-</v>
      </c>
      <c r="H48" s="12">
        <f>IF(Table2[[#This Row],[Begintijd]] &lt;&gt; "", Table2[[#This Row],[Begintijd]]+TIME(1,0,0), "")</f>
        <v>0.79166666666666663</v>
      </c>
      <c r="I48" s="13">
        <f>IF(F48&lt;&gt;"", H48-F48, "")</f>
        <v>4.166666666666663E-2</v>
      </c>
      <c r="J48" s="8" t="s">
        <v>15</v>
      </c>
      <c r="K48" s="5"/>
      <c r="L48" s="1"/>
    </row>
    <row r="49" spans="1:12" x14ac:dyDescent="0.25">
      <c r="A49" s="7"/>
      <c r="B49" s="28">
        <v>3</v>
      </c>
      <c r="C49" s="8" t="str">
        <f>IF(D49&lt;&gt;"", TEXT(D49,"dddd"), "")</f>
        <v>Wednesday</v>
      </c>
      <c r="D49" s="9">
        <v>45273</v>
      </c>
      <c r="E49" s="29" t="s">
        <v>11</v>
      </c>
      <c r="F49" s="30">
        <v>0.88541666666666663</v>
      </c>
      <c r="G49" s="11" t="str">
        <f>IF(Table2[[#This Row],[Begintijd]] &lt;&gt; "", "-","")</f>
        <v>-</v>
      </c>
      <c r="H49" s="31">
        <v>0.92708333333333337</v>
      </c>
      <c r="I49" s="13">
        <f>IF(F49&lt;&gt;"", H49-F49, "")</f>
        <v>4.1666666666666741E-2</v>
      </c>
      <c r="J49" s="29" t="s">
        <v>20</v>
      </c>
      <c r="K49" s="5"/>
      <c r="L49" s="1"/>
    </row>
    <row r="50" spans="1:12" x14ac:dyDescent="0.25">
      <c r="A50" s="7"/>
      <c r="B50" s="20">
        <f>1+(ROUNDDOWN(_xlfn.DAYS(Table2[[#This Row],[Datum]],$A$1)/7,0))</f>
        <v>3</v>
      </c>
      <c r="C50" s="8" t="str">
        <f>IF(D50&lt;&gt;"", TEXT(D50,"dddd"), "")</f>
        <v>Thursday</v>
      </c>
      <c r="D50" s="9">
        <v>45274</v>
      </c>
      <c r="E50" s="8" t="s">
        <v>11</v>
      </c>
      <c r="F50" s="10">
        <v>0.70833333333333337</v>
      </c>
      <c r="G50" s="11" t="str">
        <f>IF(Table2[[#This Row],[Begintijd]] &lt;&gt; "", "-","")</f>
        <v>-</v>
      </c>
      <c r="H50" s="12">
        <f>IF(Table2[[#This Row],[Begintijd]] &lt;&gt; "", Table2[[#This Row],[Begintijd]]+TIME(1,0,0), "")</f>
        <v>0.75</v>
      </c>
      <c r="I50" s="13">
        <f>IF(F50&lt;&gt;"", H50-F50, "")</f>
        <v>4.166666666666663E-2</v>
      </c>
      <c r="J50" s="8" t="s">
        <v>24</v>
      </c>
      <c r="K50" s="5"/>
      <c r="L50" s="1"/>
    </row>
    <row r="51" spans="1:12" x14ac:dyDescent="0.25">
      <c r="A51" s="7"/>
      <c r="B51" s="20">
        <f>1+(ROUNDDOWN(_xlfn.DAYS(Table2[[#This Row],[Datum]],$A$1)/7,0))</f>
        <v>3</v>
      </c>
      <c r="C51" s="8" t="str">
        <f>IF(D51&lt;&gt;"", TEXT(D51,"dddd"), "")</f>
        <v>Thursday</v>
      </c>
      <c r="D51" s="9">
        <v>45274</v>
      </c>
      <c r="E51" s="8" t="s">
        <v>2</v>
      </c>
      <c r="F51" s="10">
        <v>0.70833333333333337</v>
      </c>
      <c r="G51" s="11" t="str">
        <f>IF(Table2[[#This Row],[Begintijd]] &lt;&gt; "", "-","")</f>
        <v>-</v>
      </c>
      <c r="H51" s="12">
        <f>IF(Table2[[#This Row],[Begintijd]] &lt;&gt; "", Table2[[#This Row],[Begintijd]]+TIME(1,0,0), "")</f>
        <v>0.75</v>
      </c>
      <c r="I51" s="13">
        <f>IF(F51&lt;&gt;"", H51-F51, "")</f>
        <v>4.166666666666663E-2</v>
      </c>
      <c r="J51" s="8" t="s">
        <v>25</v>
      </c>
      <c r="K51" s="5"/>
      <c r="L51" s="1"/>
    </row>
    <row r="52" spans="1:12" x14ac:dyDescent="0.25">
      <c r="A52" s="7"/>
      <c r="B52" s="20">
        <f>1+(ROUNDDOWN(_xlfn.DAYS(Table2[[#This Row],[Datum]],$A$1)/7,0))</f>
        <v>3</v>
      </c>
      <c r="C52" s="8" t="str">
        <f>IF(D52&lt;&gt;"", TEXT(D52,"dddd"), "")</f>
        <v>Thursday</v>
      </c>
      <c r="D52" s="9">
        <v>45274</v>
      </c>
      <c r="E52" s="8" t="s">
        <v>12</v>
      </c>
      <c r="F52" s="10">
        <v>0.72916666666666663</v>
      </c>
      <c r="G52" s="11" t="str">
        <f>IF(Table2[[#This Row],[Begintijd]] &lt;&gt; "", "-","")</f>
        <v>-</v>
      </c>
      <c r="H52" s="12">
        <v>0.77083333333333337</v>
      </c>
      <c r="I52" s="13">
        <f>IF(F52&lt;&gt;"", H52-F52, "")</f>
        <v>4.1666666666666741E-2</v>
      </c>
      <c r="J52" s="8" t="s">
        <v>16</v>
      </c>
      <c r="K52" s="5"/>
      <c r="L52" s="1"/>
    </row>
    <row r="53" spans="1:12" x14ac:dyDescent="0.25">
      <c r="A53" s="7"/>
      <c r="B53" s="20">
        <f>1+(ROUNDDOWN(_xlfn.DAYS(Table2[[#This Row],[Datum]],$A$1)/7,0))</f>
        <v>3</v>
      </c>
      <c r="C53" s="8" t="str">
        <f>IF(D53&lt;&gt;"", TEXT(D53,"dddd"), "")</f>
        <v>Thursday</v>
      </c>
      <c r="D53" s="9">
        <v>45274</v>
      </c>
      <c r="E53" s="8" t="s">
        <v>1</v>
      </c>
      <c r="F53" s="10">
        <v>0.91666666666666663</v>
      </c>
      <c r="G53" s="11" t="str">
        <f>IF(Table2[[#This Row],[Begintijd]] &lt;&gt; "", "-","")</f>
        <v>-</v>
      </c>
      <c r="H53" s="12">
        <f>IF(Table2[[#This Row],[Begintijd]] &lt;&gt; "", Table2[[#This Row],[Begintijd]]+TIME(1,0,0), "")</f>
        <v>0.95833333333333326</v>
      </c>
      <c r="I53" s="13">
        <f>IF(F53&lt;&gt;"", H53-F53, "")</f>
        <v>4.166666666666663E-2</v>
      </c>
      <c r="J53" s="8" t="s">
        <v>44</v>
      </c>
      <c r="K53" s="5"/>
      <c r="L53" s="1"/>
    </row>
    <row r="54" spans="1:12" x14ac:dyDescent="0.25">
      <c r="A54" s="7"/>
      <c r="B54" s="20">
        <f>1+(ROUNDDOWN(_xlfn.DAYS(Table2[[#This Row],[Datum]],$A$1)/7,0))</f>
        <v>3</v>
      </c>
      <c r="C54" s="8" t="str">
        <f>IF(D54&lt;&gt;"", TEXT(D54,"dddd"), "")</f>
        <v>Friday</v>
      </c>
      <c r="D54" s="9">
        <v>45275</v>
      </c>
      <c r="E54" s="8" t="s">
        <v>2</v>
      </c>
      <c r="F54" s="10">
        <v>0.75</v>
      </c>
      <c r="G54" s="11" t="str">
        <f>IF(Table2[[#This Row],[Begintijd]] &lt;&gt; "", "-","")</f>
        <v>-</v>
      </c>
      <c r="H54" s="12">
        <f>IF(Table2[[#This Row],[Begintijd]] &lt;&gt; "", Table2[[#This Row],[Begintijd]]+TIME(1,0,0), "")</f>
        <v>0.79166666666666663</v>
      </c>
      <c r="I54" s="13">
        <f>IF(F54&lt;&gt;"", H54-F54, "")</f>
        <v>4.166666666666663E-2</v>
      </c>
      <c r="J54" s="8" t="s">
        <v>28</v>
      </c>
      <c r="K54" s="5"/>
      <c r="L54" s="1"/>
    </row>
    <row r="55" spans="1:12" x14ac:dyDescent="0.25">
      <c r="A55" s="7"/>
      <c r="B55" s="20">
        <f>1+(ROUNDDOWN(_xlfn.DAYS(Table2[[#This Row],[Datum]],$A$1)/7,0))</f>
        <v>4</v>
      </c>
      <c r="C55" s="8" t="str">
        <f>IF(D55&lt;&gt;"", TEXT(D55,"dddd"), "")</f>
        <v>Monday</v>
      </c>
      <c r="D55" s="9">
        <v>45278</v>
      </c>
      <c r="E55" s="8" t="s">
        <v>1</v>
      </c>
      <c r="F55" s="10">
        <v>0.75</v>
      </c>
      <c r="G55" s="11" t="str">
        <f>IF(Table2[[#This Row],[Begintijd]] &lt;&gt; "", "-","")</f>
        <v>-</v>
      </c>
      <c r="H55" s="12">
        <f>IF(Table2[[#This Row],[Begintijd]] &lt;&gt; "", Table2[[#This Row],[Begintijd]]+TIME(1,0,0), "")</f>
        <v>0.79166666666666663</v>
      </c>
      <c r="I55" s="13">
        <f>IF(F55&lt;&gt;"", H55-F55, "")</f>
        <v>4.166666666666663E-2</v>
      </c>
      <c r="J55" s="8" t="s">
        <v>23</v>
      </c>
      <c r="K55" s="5"/>
      <c r="L55" s="1"/>
    </row>
    <row r="56" spans="1:12" x14ac:dyDescent="0.25">
      <c r="A56" s="7"/>
      <c r="B56" s="20">
        <f>1+(ROUNDDOWN(_xlfn.DAYS(Table2[[#This Row],[Datum]],$A$1)/7,0))</f>
        <v>4</v>
      </c>
      <c r="C56" s="8" t="str">
        <f>IF(D56&lt;&gt;"", TEXT(D56,"dddd"), "")</f>
        <v>Monday</v>
      </c>
      <c r="D56" s="9">
        <v>45278</v>
      </c>
      <c r="E56" s="8" t="s">
        <v>1</v>
      </c>
      <c r="F56" s="10">
        <v>0.79166666666666663</v>
      </c>
      <c r="G56" s="11" t="str">
        <f>IF(Table2[[#This Row],[Begintijd]] &lt;&gt; "", "-","")</f>
        <v>-</v>
      </c>
      <c r="H56" s="12">
        <f>IF(Table2[[#This Row],[Begintijd]] &lt;&gt; "", Table2[[#This Row],[Begintijd]]+TIME(1,0,0), "")</f>
        <v>0.83333333333333326</v>
      </c>
      <c r="I56" s="13">
        <f>IF(F56&lt;&gt;"", H56-F56, "")</f>
        <v>4.166666666666663E-2</v>
      </c>
      <c r="J56" s="14" t="s">
        <v>41</v>
      </c>
      <c r="K56" s="5"/>
      <c r="L56" s="1"/>
    </row>
    <row r="57" spans="1:12" x14ac:dyDescent="0.25">
      <c r="A57" s="7"/>
      <c r="B57" s="20">
        <f>1+(ROUNDDOWN(_xlfn.DAYS(Table2[[#This Row],[Datum]],$A$1)/7,0))</f>
        <v>4</v>
      </c>
      <c r="C57" s="14" t="str">
        <f>IF(D57&lt;&gt;"", TEXT(D57,"dddd"), "")</f>
        <v>Monday</v>
      </c>
      <c r="D57" s="15">
        <v>45278</v>
      </c>
      <c r="E57" s="14" t="s">
        <v>2</v>
      </c>
      <c r="F57" s="16">
        <v>0.79166666666666663</v>
      </c>
      <c r="G57" s="17" t="str">
        <f>IF(Table2[[#This Row],[Begintijd]] &lt;&gt; "", "-","")</f>
        <v>-</v>
      </c>
      <c r="H57" s="18">
        <f>IF(Table2[[#This Row],[Begintijd]] &lt;&gt; "", Table2[[#This Row],[Begintijd]]+TIME(1,0,0), "")</f>
        <v>0.83333333333333326</v>
      </c>
      <c r="I57" s="19">
        <f>IF(F57&lt;&gt;"", H57-F57, "")</f>
        <v>4.166666666666663E-2</v>
      </c>
      <c r="J57" s="14" t="s">
        <v>42</v>
      </c>
      <c r="K57" s="5"/>
      <c r="L57" s="1"/>
    </row>
    <row r="58" spans="1:12" x14ac:dyDescent="0.25">
      <c r="A58" s="7"/>
      <c r="B58" s="20">
        <f>1+(ROUNDDOWN(_xlfn.DAYS(Table2[[#This Row],[Datum]],$A$1)/7,0))</f>
        <v>4</v>
      </c>
      <c r="C58" s="14" t="str">
        <f>IF(D58&lt;&gt;"", TEXT(D58,"dddd"), "")</f>
        <v>Monday</v>
      </c>
      <c r="D58" s="15">
        <v>45278</v>
      </c>
      <c r="E58" s="14" t="s">
        <v>2</v>
      </c>
      <c r="F58" s="16">
        <v>0.83333333333333337</v>
      </c>
      <c r="G58" s="17" t="str">
        <f>IF(Table2[[#This Row],[Begintijd]] &lt;&gt; "", "-","")</f>
        <v>-</v>
      </c>
      <c r="H58" s="18">
        <f>IF(Table2[[#This Row],[Begintijd]] &lt;&gt; "", Table2[[#This Row],[Begintijd]]+TIME(1,0,0), "")</f>
        <v>0.875</v>
      </c>
      <c r="I58" s="19">
        <f>IF(F58&lt;&gt;"", H58-F58, "")</f>
        <v>4.166666666666663E-2</v>
      </c>
      <c r="J58" s="14" t="s">
        <v>33</v>
      </c>
      <c r="K58" s="5"/>
      <c r="L58" s="1"/>
    </row>
    <row r="59" spans="1:12" x14ac:dyDescent="0.25">
      <c r="A59" s="7"/>
      <c r="B59" s="28">
        <v>4</v>
      </c>
      <c r="C59" s="14" t="str">
        <f>IF(D59&lt;&gt;"", TEXT(D59,"dddd"), "")</f>
        <v>Monday</v>
      </c>
      <c r="D59" s="15">
        <v>45278</v>
      </c>
      <c r="E59" s="14" t="s">
        <v>2</v>
      </c>
      <c r="F59" s="30">
        <v>0.875</v>
      </c>
      <c r="G59" s="17" t="str">
        <f>IF(Table2[[#This Row],[Begintijd]] &lt;&gt; "", "-","")</f>
        <v>-</v>
      </c>
      <c r="H59" s="31">
        <v>0.91666666666666663</v>
      </c>
      <c r="I59" s="19">
        <f>IF(F59&lt;&gt;"", H59-F59, "")</f>
        <v>4.166666666666663E-2</v>
      </c>
      <c r="J59" s="14" t="s">
        <v>20</v>
      </c>
      <c r="K59" s="5"/>
      <c r="L59" s="1"/>
    </row>
    <row r="60" spans="1:12" x14ac:dyDescent="0.25">
      <c r="A60" s="7"/>
      <c r="B60" s="20">
        <f>1+(ROUNDDOWN(_xlfn.DAYS(Table2[[#This Row],[Datum]],$A$1)/7,0))</f>
        <v>4</v>
      </c>
      <c r="C60" s="8" t="str">
        <f>IF(D60&lt;&gt;"", TEXT(D60,"dddd"), "")</f>
        <v>Tuesday</v>
      </c>
      <c r="D60" s="9">
        <v>45279</v>
      </c>
      <c r="E60" s="8" t="s">
        <v>2</v>
      </c>
      <c r="F60" s="10">
        <v>0.75</v>
      </c>
      <c r="G60" s="11" t="str">
        <f>IF(Table2[[#This Row],[Begintijd]] &lt;&gt; "", "-","")</f>
        <v>-</v>
      </c>
      <c r="H60" s="12">
        <f>IF(Table2[[#This Row],[Begintijd]] &lt;&gt; "", Table2[[#This Row],[Begintijd]]+TIME(1,0,0), "")</f>
        <v>0.79166666666666663</v>
      </c>
      <c r="I60" s="13">
        <f>IF(F60&lt;&gt;"", H60-F60, "")</f>
        <v>4.166666666666663E-2</v>
      </c>
      <c r="J60" s="8" t="s">
        <v>43</v>
      </c>
      <c r="K60" s="5"/>
      <c r="L60" s="1"/>
    </row>
    <row r="61" spans="1:12" x14ac:dyDescent="0.25">
      <c r="A61" s="7"/>
      <c r="B61" s="20">
        <f>1+(ROUNDDOWN(_xlfn.DAYS(Table2[[#This Row],[Datum]],$A$1)/7,0))</f>
        <v>4</v>
      </c>
      <c r="C61" s="14" t="str">
        <f>IF(D61&lt;&gt;"", TEXT(D61,"dddd"), "")</f>
        <v>Tuesday</v>
      </c>
      <c r="D61" s="15">
        <v>45279</v>
      </c>
      <c r="E61" s="14" t="s">
        <v>12</v>
      </c>
      <c r="F61" s="16">
        <v>0.86458333333333337</v>
      </c>
      <c r="G61" s="17" t="str">
        <f>IF(Table2[[#This Row],[Begintijd]] &lt;&gt; "", "-","")</f>
        <v>-</v>
      </c>
      <c r="H61" s="18">
        <f>IF(Table2[[#This Row],[Begintijd]] &lt;&gt; "", Table2[[#This Row],[Begintijd]]+TIME(1,0,0), "")</f>
        <v>0.90625</v>
      </c>
      <c r="I61" s="19">
        <f>IF(F61&lt;&gt;"", H61-F61, "")</f>
        <v>4.166666666666663E-2</v>
      </c>
      <c r="J61" s="14" t="s">
        <v>40</v>
      </c>
      <c r="K61" s="5"/>
      <c r="L61" s="1"/>
    </row>
    <row r="62" spans="1:12" x14ac:dyDescent="0.25">
      <c r="A62" s="7"/>
      <c r="B62" s="20">
        <f>1+(ROUNDDOWN(_xlfn.DAYS(Table2[[#This Row],[Datum]],$A$1)/7,0))</f>
        <v>4</v>
      </c>
      <c r="C62" s="8" t="str">
        <f>IF(D62&lt;&gt;"", TEXT(D62,"dddd"), "")</f>
        <v>Thursday</v>
      </c>
      <c r="D62" s="9">
        <v>45281</v>
      </c>
      <c r="E62" s="8" t="s">
        <v>1</v>
      </c>
      <c r="F62" s="10">
        <v>0.75</v>
      </c>
      <c r="G62" s="11" t="str">
        <f>IF(Table2[[#This Row],[Begintijd]] &lt;&gt; "", "-","")</f>
        <v>-</v>
      </c>
      <c r="H62" s="12">
        <f>IF(Table2[[#This Row],[Begintijd]] &lt;&gt; "", Table2[[#This Row],[Begintijd]]+TIME(1,0,0), "")</f>
        <v>0.79166666666666663</v>
      </c>
      <c r="I62" s="13">
        <f>IF(F62&lt;&gt;"", H62-F62, "")</f>
        <v>4.166666666666663E-2</v>
      </c>
      <c r="J62" s="29" t="s">
        <v>46</v>
      </c>
      <c r="K62" s="5"/>
      <c r="L62" s="1"/>
    </row>
    <row r="63" spans="1:12" x14ac:dyDescent="0.25">
      <c r="A63" s="7"/>
      <c r="B63" s="20">
        <f>1+(ROUNDDOWN(_xlfn.DAYS(Table2[[#This Row],[Datum]],$A$1)/7,0))</f>
        <v>4</v>
      </c>
      <c r="C63" s="8" t="str">
        <f>IF(D63&lt;&gt;"", TEXT(D63,"dddd"), "")</f>
        <v>Thursday</v>
      </c>
      <c r="D63" s="9">
        <v>45281</v>
      </c>
      <c r="E63" s="8" t="s">
        <v>1</v>
      </c>
      <c r="F63" s="10">
        <v>0.79166666666666663</v>
      </c>
      <c r="G63" s="11" t="str">
        <f>IF(Table2[[#This Row],[Begintijd]] &lt;&gt; "", "-","")</f>
        <v>-</v>
      </c>
      <c r="H63" s="12">
        <f>IF(Table2[[#This Row],[Begintijd]] &lt;&gt; "", Table2[[#This Row],[Begintijd]]+TIME(1,0,0), "")</f>
        <v>0.83333333333333326</v>
      </c>
      <c r="I63" s="13">
        <f>IF(F63&lt;&gt;"", H63-F63, "")</f>
        <v>4.166666666666663E-2</v>
      </c>
      <c r="J63" s="8" t="s">
        <v>35</v>
      </c>
      <c r="K63" s="5"/>
      <c r="L63" s="1"/>
    </row>
    <row r="64" spans="1:12" x14ac:dyDescent="0.25">
      <c r="A64" s="7"/>
      <c r="B64" s="20">
        <f>1+(ROUNDDOWN(_xlfn.DAYS(Table2[[#This Row],[Datum]],$A$1)/7,0))</f>
        <v>4</v>
      </c>
      <c r="C64" s="8" t="str">
        <f>IF(D64&lt;&gt;"", TEXT(D64,"dddd"), "")</f>
        <v>Thursday</v>
      </c>
      <c r="D64" s="9">
        <v>45281</v>
      </c>
      <c r="E64" s="8" t="s">
        <v>2</v>
      </c>
      <c r="F64" s="10">
        <v>0.79166666666666663</v>
      </c>
      <c r="G64" s="11" t="str">
        <f>IF(Table2[[#This Row],[Begintijd]] &lt;&gt; "", "-","")</f>
        <v>-</v>
      </c>
      <c r="H64" s="12">
        <f>IF(Table2[[#This Row],[Begintijd]] &lt;&gt; "", Table2[[#This Row],[Begintijd]]+TIME(1,0,0), "")</f>
        <v>0.83333333333333326</v>
      </c>
      <c r="I64" s="13">
        <f>IF(F64&lt;&gt;"", H64-F64, "")</f>
        <v>4.166666666666663E-2</v>
      </c>
      <c r="J64" s="8" t="s">
        <v>37</v>
      </c>
      <c r="K64" s="5"/>
      <c r="L64" s="1"/>
    </row>
    <row r="65" spans="1:12" x14ac:dyDescent="0.25">
      <c r="A65" s="7"/>
      <c r="B65" s="20">
        <f>1+(ROUNDDOWN(_xlfn.DAYS(Table2[[#This Row],[Datum]],$A$1)/7,0))</f>
        <v>4</v>
      </c>
      <c r="C65" s="8" t="str">
        <f>IF(D65&lt;&gt;"", TEXT(D65,"dddd"), "")</f>
        <v>Thursday</v>
      </c>
      <c r="D65" s="9">
        <v>45281</v>
      </c>
      <c r="E65" s="8" t="s">
        <v>1</v>
      </c>
      <c r="F65" s="10">
        <v>0.83333333333333337</v>
      </c>
      <c r="G65" s="11" t="str">
        <f>IF(Table2[[#This Row],[Begintijd]] &lt;&gt; "", "-","")</f>
        <v>-</v>
      </c>
      <c r="H65" s="12">
        <f>IF(Table2[[#This Row],[Begintijd]] &lt;&gt; "", Table2[[#This Row],[Begintijd]]+TIME(1,0,0), "")</f>
        <v>0.875</v>
      </c>
      <c r="I65" s="13">
        <f>IF(F65&lt;&gt;"", H65-F65, "")</f>
        <v>4.166666666666663E-2</v>
      </c>
      <c r="J65" s="8" t="s">
        <v>36</v>
      </c>
      <c r="K65" s="5"/>
      <c r="L65" s="1"/>
    </row>
    <row r="66" spans="1:12" x14ac:dyDescent="0.25">
      <c r="A66" s="7"/>
      <c r="B66" s="20">
        <f>1+(ROUNDDOWN(_xlfn.DAYS(Table2[[#This Row],[Datum]],$A$1)/7,0))</f>
        <v>4</v>
      </c>
      <c r="C66" s="8" t="str">
        <f>IF(D66&lt;&gt;"", TEXT(D66,"dddd"), "")</f>
        <v>Friday</v>
      </c>
      <c r="D66" s="9">
        <v>45282</v>
      </c>
      <c r="E66" s="8" t="s">
        <v>2</v>
      </c>
      <c r="F66" s="10">
        <v>0.70833333333333337</v>
      </c>
      <c r="G66" s="11" t="str">
        <f>IF(Table2[[#This Row],[Begintijd]] &lt;&gt; "", "-","")</f>
        <v>-</v>
      </c>
      <c r="H66" s="12">
        <f>IF(Table2[[#This Row],[Begintijd]] &lt;&gt; "", Table2[[#This Row],[Begintijd]]+TIME(1,0,0), "")</f>
        <v>0.75</v>
      </c>
      <c r="I66" s="13">
        <f>IF(F66&lt;&gt;"", H66-F66, "")</f>
        <v>4.166666666666663E-2</v>
      </c>
      <c r="J66" s="8" t="s">
        <v>26</v>
      </c>
      <c r="K66" s="5"/>
      <c r="L66" s="1"/>
    </row>
    <row r="67" spans="1:12" x14ac:dyDescent="0.25">
      <c r="A67" s="7"/>
      <c r="B67" s="20">
        <f>1+(ROUNDDOWN(_xlfn.DAYS(Table2[[#This Row],[Datum]],$A$1)/7,0))</f>
        <v>4</v>
      </c>
      <c r="C67" s="8" t="str">
        <f>IF(D67&lt;&gt;"", TEXT(D67,"dddd"), "")</f>
        <v>Friday</v>
      </c>
      <c r="D67" s="9">
        <v>45282</v>
      </c>
      <c r="E67" s="8" t="s">
        <v>1</v>
      </c>
      <c r="F67" s="10">
        <v>0.75</v>
      </c>
      <c r="G67" s="11" t="str">
        <f>IF(Table2[[#This Row],[Begintijd]] &lt;&gt; "", "-","")</f>
        <v>-</v>
      </c>
      <c r="H67" s="12">
        <f>IF(Table2[[#This Row],[Begintijd]] &lt;&gt; "", Table2[[#This Row],[Begintijd]]+TIME(1,0,0), "")</f>
        <v>0.79166666666666663</v>
      </c>
      <c r="I67" s="13">
        <f>IF(F67&lt;&gt;"", H67-F67, "")</f>
        <v>4.166666666666663E-2</v>
      </c>
      <c r="J67" s="8" t="s">
        <v>28</v>
      </c>
      <c r="K67" s="5"/>
      <c r="L67" s="1"/>
    </row>
    <row r="68" spans="1:12" x14ac:dyDescent="0.25">
      <c r="A68" s="7"/>
      <c r="B68" s="20">
        <f>1+(ROUNDDOWN(_xlfn.DAYS(Table2[[#This Row],[Datum]],$A$1)/7,0))</f>
        <v>4</v>
      </c>
      <c r="C68" s="8" t="str">
        <f>IF(D68&lt;&gt;"", TEXT(D68,"dddd"), "")</f>
        <v>Friday</v>
      </c>
      <c r="D68" s="9">
        <v>45282</v>
      </c>
      <c r="E68" s="8" t="s">
        <v>2</v>
      </c>
      <c r="F68" s="10">
        <v>0.75</v>
      </c>
      <c r="G68" s="11" t="str">
        <f>IF(Table2[[#This Row],[Begintijd]] &lt;&gt; "", "-","")</f>
        <v>-</v>
      </c>
      <c r="H68" s="12">
        <f>IF(Table2[[#This Row],[Begintijd]] &lt;&gt; "", Table2[[#This Row],[Begintijd]]+TIME(1,0,0), "")</f>
        <v>0.79166666666666663</v>
      </c>
      <c r="I68" s="13">
        <f>IF(F68&lt;&gt;"", H68-F68, "")</f>
        <v>4.166666666666663E-2</v>
      </c>
      <c r="J68" s="8" t="s">
        <v>27</v>
      </c>
      <c r="K68" s="5"/>
      <c r="L68" s="1"/>
    </row>
    <row r="69" spans="1:12" x14ac:dyDescent="0.25">
      <c r="A69" s="7"/>
      <c r="B69" s="20">
        <f>1+(ROUNDDOWN(_xlfn.DAYS(Table2[[#This Row],[Datum]],$A$1)/7,0))</f>
        <v>4</v>
      </c>
      <c r="C69" s="21" t="str">
        <f>IF(D69&lt;&gt;"", TEXT(D69,"dddd"), "")</f>
        <v>Friday</v>
      </c>
      <c r="D69" s="22">
        <v>45282</v>
      </c>
      <c r="E69" s="21" t="s">
        <v>11</v>
      </c>
      <c r="F69" s="23">
        <v>0.83333333333333337</v>
      </c>
      <c r="G69" s="24" t="str">
        <f>IF(Table2[[#This Row],[Begintijd]] &lt;&gt; "", "-","")</f>
        <v>-</v>
      </c>
      <c r="H69" s="25">
        <f>IF(Table2[[#This Row],[Begintijd]] &lt;&gt; "", Table2[[#This Row],[Begintijd]]+TIME(1,0,0), "")</f>
        <v>0.875</v>
      </c>
      <c r="I69" s="26">
        <f>IF(F69&lt;&gt;"", H69-F69, "")</f>
        <v>4.166666666666663E-2</v>
      </c>
      <c r="J69" s="21" t="s">
        <v>38</v>
      </c>
      <c r="K69" s="5"/>
      <c r="L69" s="1"/>
    </row>
    <row r="70" spans="1:12" x14ac:dyDescent="0.25">
      <c r="A70" s="7"/>
      <c r="B70" s="20">
        <f>1+(ROUNDDOWN(_xlfn.DAYS(Table2[[#This Row],[Datum]],$A$1)/7,0))</f>
        <v>4</v>
      </c>
      <c r="C70" s="8" t="str">
        <f>IF(D70&lt;&gt;"", TEXT(D70,"dddd"), "")</f>
        <v>Friday</v>
      </c>
      <c r="D70" s="9">
        <v>45282</v>
      </c>
      <c r="E70" s="8" t="s">
        <v>2</v>
      </c>
      <c r="F70" s="10">
        <v>0.88541666666666663</v>
      </c>
      <c r="G70" s="11" t="str">
        <f>IF(Table2[[#This Row],[Begintijd]] &lt;&gt; "", "-","")</f>
        <v>-</v>
      </c>
      <c r="H70" s="12">
        <f>IF(Table2[[#This Row],[Begintijd]] &lt;&gt; "", Table2[[#This Row],[Begintijd]]+TIME(1,0,0), "")</f>
        <v>0.92708333333333326</v>
      </c>
      <c r="I70" s="13">
        <f>IF(F70&lt;&gt;"", H70-F70, "")</f>
        <v>4.166666666666663E-2</v>
      </c>
      <c r="J70" s="8" t="s">
        <v>39</v>
      </c>
      <c r="K70" s="5"/>
      <c r="L70" s="1"/>
    </row>
    <row r="71" spans="1:12" x14ac:dyDescent="0.25">
      <c r="A71" s="7"/>
      <c r="B71" s="20">
        <f>1+(ROUNDDOWN(_xlfn.DAYS(Table2[[#This Row],[Datum]],$A$1)/7,0))</f>
        <v>6</v>
      </c>
      <c r="C71" s="8" t="str">
        <f>IF(D71&lt;&gt;"", TEXT(D71,"dddd"), "")</f>
        <v>Sunday</v>
      </c>
      <c r="D71" s="9">
        <v>45298</v>
      </c>
      <c r="E71" s="8" t="s">
        <v>47</v>
      </c>
      <c r="F71" s="10">
        <v>0.75</v>
      </c>
      <c r="G71" s="11" t="str">
        <f>IF(Table2[[#This Row],[Begintijd]] &lt;&gt; "", "-","")</f>
        <v>-</v>
      </c>
      <c r="H71" s="12">
        <f>IF(Table2[[#This Row],[Begintijd]] &lt;&gt; "", Table2[[#This Row],[Begintijd]]+TIME(1,0,0), "")</f>
        <v>0.79166666666666663</v>
      </c>
      <c r="I71" s="13">
        <f>IF(F71&lt;&gt;"", H71-F71, "")</f>
        <v>4.166666666666663E-2</v>
      </c>
      <c r="J71" s="8" t="s">
        <v>17</v>
      </c>
      <c r="K71" s="5"/>
      <c r="L71" s="1"/>
    </row>
    <row r="72" spans="1:12" x14ac:dyDescent="0.25">
      <c r="A72" s="7"/>
      <c r="B72" s="20">
        <f>1+(ROUNDDOWN(_xlfn.DAYS(Table2[[#This Row],[Datum]],$A$1)/7,0))</f>
        <v>7</v>
      </c>
      <c r="C72" s="8" t="str">
        <f>IF(D72&lt;&gt;"", TEXT(D72,"dddd"), "")</f>
        <v>Monday</v>
      </c>
      <c r="D72" s="9">
        <v>45299</v>
      </c>
      <c r="E72" s="8" t="s">
        <v>2</v>
      </c>
      <c r="F72" s="10">
        <v>0.70833333333333337</v>
      </c>
      <c r="G72" s="11" t="str">
        <f>IF(Table2[[#This Row],[Begintijd]] &lt;&gt; "", "-","")</f>
        <v>-</v>
      </c>
      <c r="H72" s="12">
        <f>IF(Table2[[#This Row],[Begintijd]] &lt;&gt; "", Table2[[#This Row],[Begintijd]]+TIME(1,0,0), "")</f>
        <v>0.75</v>
      </c>
      <c r="I72" s="13">
        <f>IF(F72&lt;&gt;"", H72-F72, "")</f>
        <v>4.166666666666663E-2</v>
      </c>
      <c r="J72" s="8" t="s">
        <v>21</v>
      </c>
      <c r="K72" s="5"/>
      <c r="L72" s="1"/>
    </row>
    <row r="73" spans="1:12" x14ac:dyDescent="0.25">
      <c r="A73" s="7"/>
      <c r="B73" s="20">
        <f>1+(ROUNDDOWN(_xlfn.DAYS(Table2[[#This Row],[Datum]],$A$1)/7,0))</f>
        <v>7</v>
      </c>
      <c r="C73" s="8" t="str">
        <f>IF(D73&lt;&gt;"", TEXT(D73,"dddd"), "")</f>
        <v>Monday</v>
      </c>
      <c r="D73" s="9">
        <v>45299</v>
      </c>
      <c r="E73" s="8" t="s">
        <v>12</v>
      </c>
      <c r="F73" s="10">
        <v>0.72916666666666663</v>
      </c>
      <c r="G73" s="11" t="str">
        <f>IF(Table2[[#This Row],[Begintijd]] &lt;&gt; "", "-","")</f>
        <v>-</v>
      </c>
      <c r="H73" s="12">
        <v>0.77083333333333337</v>
      </c>
      <c r="I73" s="13">
        <f>IF(F73&lt;&gt;"", H73-F73, "")</f>
        <v>4.1666666666666741E-2</v>
      </c>
      <c r="J73" s="8" t="s">
        <v>29</v>
      </c>
      <c r="K73" s="5"/>
      <c r="L73" s="1"/>
    </row>
    <row r="74" spans="1:12" x14ac:dyDescent="0.25">
      <c r="A74" s="7"/>
      <c r="B74" s="20">
        <f>1+(ROUNDDOWN(_xlfn.DAYS(Table2[[#This Row],[Datum]],$A$1)/7,0))</f>
        <v>7</v>
      </c>
      <c r="C74" s="8" t="str">
        <f>IF(D74&lt;&gt;"", TEXT(D74,"dddd"), "")</f>
        <v>Monday</v>
      </c>
      <c r="D74" s="9">
        <v>45299</v>
      </c>
      <c r="E74" s="8" t="s">
        <v>1</v>
      </c>
      <c r="F74" s="10">
        <v>0.75</v>
      </c>
      <c r="G74" s="11" t="str">
        <f>IF(Table2[[#This Row],[Begintijd]] &lt;&gt; "", "-","")</f>
        <v>-</v>
      </c>
      <c r="H74" s="12">
        <f>IF(Table2[[#This Row],[Begintijd]] &lt;&gt; "", Table2[[#This Row],[Begintijd]]+TIME(1,0,0), "")</f>
        <v>0.79166666666666663</v>
      </c>
      <c r="I74" s="13">
        <f>IF(F74&lt;&gt;"", H74-F74, "")</f>
        <v>4.166666666666663E-2</v>
      </c>
      <c r="J74" s="8" t="s">
        <v>14</v>
      </c>
      <c r="K74" s="5"/>
      <c r="L74" s="1"/>
    </row>
    <row r="75" spans="1:12" x14ac:dyDescent="0.25">
      <c r="A75" s="7"/>
      <c r="B75" s="20">
        <f>1+(ROUNDDOWN(_xlfn.DAYS(Table2[[#This Row],[Datum]],$A$1)/7,0))</f>
        <v>7</v>
      </c>
      <c r="C75" s="8" t="str">
        <f>IF(D75&lt;&gt;"", TEXT(D75,"dddd"), "")</f>
        <v>Monday</v>
      </c>
      <c r="D75" s="9">
        <v>45299</v>
      </c>
      <c r="E75" s="8" t="s">
        <v>1</v>
      </c>
      <c r="F75" s="10">
        <v>0.79166666666666663</v>
      </c>
      <c r="G75" s="11" t="str">
        <f>IF(Table2[[#This Row],[Begintijd]] &lt;&gt; "", "-","")</f>
        <v>-</v>
      </c>
      <c r="H75" s="12">
        <f>IF(Table2[[#This Row],[Begintijd]] &lt;&gt; "", Table2[[#This Row],[Begintijd]]+TIME(1,0,0), "")</f>
        <v>0.83333333333333326</v>
      </c>
      <c r="I75" s="13">
        <f>IF(F75&lt;&gt;"", H75-F75, "")</f>
        <v>4.166666666666663E-2</v>
      </c>
      <c r="J75" s="8" t="s">
        <v>18</v>
      </c>
      <c r="K75" s="5"/>
      <c r="L75" s="1"/>
    </row>
    <row r="76" spans="1:12" x14ac:dyDescent="0.25">
      <c r="A76" s="7"/>
      <c r="B76" s="20">
        <f>1+(ROUNDDOWN(_xlfn.DAYS(Table2[[#This Row],[Datum]],$A$1)/7,0))</f>
        <v>7</v>
      </c>
      <c r="C76" s="8" t="str">
        <f>IF(D76&lt;&gt;"", TEXT(D76,"dddd"), "")</f>
        <v>Monday</v>
      </c>
      <c r="D76" s="9">
        <v>45299</v>
      </c>
      <c r="E76" s="8" t="s">
        <v>1</v>
      </c>
      <c r="F76" s="10">
        <v>0.83333333333333337</v>
      </c>
      <c r="G76" s="11" t="str">
        <f>IF(Table2[[#This Row],[Begintijd]] &lt;&gt; "", "-","")</f>
        <v>-</v>
      </c>
      <c r="H76" s="12">
        <f>IF(Table2[[#This Row],[Begintijd]] &lt;&gt; "", Table2[[#This Row],[Begintijd]]+TIME(1,0,0), "")</f>
        <v>0.875</v>
      </c>
      <c r="I76" s="13">
        <f>IF(F76&lt;&gt;"", H76-F76, "")</f>
        <v>4.166666666666663E-2</v>
      </c>
      <c r="J76" s="14" t="s">
        <v>41</v>
      </c>
      <c r="K76" s="5"/>
      <c r="L76" s="1"/>
    </row>
    <row r="77" spans="1:12" x14ac:dyDescent="0.25">
      <c r="A77" s="7"/>
      <c r="B77" s="20">
        <f>1+(ROUNDDOWN(_xlfn.DAYS(Table2[[#This Row],[Datum]],$A$1)/7,0))</f>
        <v>7</v>
      </c>
      <c r="C77" s="14" t="str">
        <f>IF(D77&lt;&gt;"", TEXT(D77,"dddd"), "")</f>
        <v>Monday</v>
      </c>
      <c r="D77" s="15">
        <v>45299</v>
      </c>
      <c r="E77" s="14" t="s">
        <v>1</v>
      </c>
      <c r="F77" s="16">
        <v>0.875</v>
      </c>
      <c r="G77" s="17" t="str">
        <f>IF(Table2[[#This Row],[Begintijd]] &lt;&gt; "", "-","")</f>
        <v>-</v>
      </c>
      <c r="H77" s="18">
        <f>IF(Table2[[#This Row],[Begintijd]] &lt;&gt; "", Table2[[#This Row],[Begintijd]]+TIME(1,0,0), "")</f>
        <v>0.91666666666666663</v>
      </c>
      <c r="I77" s="19">
        <f>IF(F77&lt;&gt;"", H77-F77, "")</f>
        <v>4.166666666666663E-2</v>
      </c>
      <c r="J77" s="8" t="s">
        <v>20</v>
      </c>
      <c r="K77" s="5"/>
      <c r="L77" s="1"/>
    </row>
    <row r="78" spans="1:12" x14ac:dyDescent="0.25">
      <c r="A78" s="7"/>
      <c r="B78" s="20">
        <f>1+(ROUNDDOWN(_xlfn.DAYS(Table2[[#This Row],[Datum]],$A$1)/7,0))</f>
        <v>7</v>
      </c>
      <c r="C78" s="8" t="str">
        <f>IF(D78&lt;&gt;"", TEXT(D78,"dddd"), "")</f>
        <v>Tuesday</v>
      </c>
      <c r="D78" s="9">
        <v>45300</v>
      </c>
      <c r="E78" s="8" t="s">
        <v>2</v>
      </c>
      <c r="F78" s="10">
        <v>0.70833333333333337</v>
      </c>
      <c r="G78" s="11" t="str">
        <f>IF(Table2[[#This Row],[Begintijd]] &lt;&gt; "", "-","")</f>
        <v>-</v>
      </c>
      <c r="H78" s="12">
        <f>IF(Table2[[#This Row],[Begintijd]] &lt;&gt; "", Table2[[#This Row],[Begintijd]]+TIME(1,0,0), "")</f>
        <v>0.75</v>
      </c>
      <c r="I78" s="13">
        <f>IF(F78&lt;&gt;"", H78-F78, "")</f>
        <v>4.166666666666663E-2</v>
      </c>
      <c r="J78" s="8" t="s">
        <v>26</v>
      </c>
      <c r="K78" s="5"/>
      <c r="L78" s="1"/>
    </row>
    <row r="79" spans="1:12" x14ac:dyDescent="0.25">
      <c r="A79" s="7"/>
      <c r="B79" s="20">
        <f>1+(ROUNDDOWN(_xlfn.DAYS(Table2[[#This Row],[Datum]],$A$1)/7,0))</f>
        <v>7</v>
      </c>
      <c r="C79" s="8" t="str">
        <f>IF(D79&lt;&gt;"", TEXT(D79,"dddd"), "")</f>
        <v>Tuesday</v>
      </c>
      <c r="D79" s="9">
        <v>45300</v>
      </c>
      <c r="E79" s="10" t="s">
        <v>1</v>
      </c>
      <c r="F79" s="10">
        <v>0.75</v>
      </c>
      <c r="G79" s="11" t="str">
        <f>IF(Table2[[#This Row],[Begintijd]] &lt;&gt; "", "-","")</f>
        <v>-</v>
      </c>
      <c r="H79" s="12">
        <f>IF(Table2[[#This Row],[Begintijd]] &lt;&gt; "", Table2[[#This Row],[Begintijd]]+TIME(1,0,0), "")</f>
        <v>0.79166666666666663</v>
      </c>
      <c r="I79" s="13">
        <f>IF(F79&lt;&gt;"", H79-F79, "")</f>
        <v>4.166666666666663E-2</v>
      </c>
      <c r="J79" s="8" t="s">
        <v>43</v>
      </c>
      <c r="K79" s="5"/>
      <c r="L79" s="1"/>
    </row>
    <row r="80" spans="1:12" x14ac:dyDescent="0.25">
      <c r="A80" s="7"/>
      <c r="B80" s="20">
        <f>1+(ROUNDDOWN(_xlfn.DAYS(Table2[[#This Row],[Datum]],$A$1)/7,0))</f>
        <v>7</v>
      </c>
      <c r="C80" s="8" t="str">
        <f>IF(D80&lt;&gt;"", TEXT(D80,"dddd"), "")</f>
        <v>Tuesday</v>
      </c>
      <c r="D80" s="9">
        <v>45300</v>
      </c>
      <c r="E80" s="8" t="s">
        <v>12</v>
      </c>
      <c r="F80" s="10">
        <v>0.86458333333333337</v>
      </c>
      <c r="G80" s="11" t="str">
        <f>IF(Table2[[#This Row],[Begintijd]] &lt;&gt; "", "-","")</f>
        <v>-</v>
      </c>
      <c r="H80" s="12">
        <f>IF(Table2[[#This Row],[Begintijd]] &lt;&gt; "", Table2[[#This Row],[Begintijd]]+TIME(1,0,0), "")</f>
        <v>0.90625</v>
      </c>
      <c r="I80" s="13">
        <f>IF(F80&lt;&gt;"", H80-F80, "")</f>
        <v>4.166666666666663E-2</v>
      </c>
      <c r="J80" s="8" t="s">
        <v>37</v>
      </c>
      <c r="K80" s="5"/>
      <c r="L80" s="1"/>
    </row>
    <row r="81" spans="1:12" x14ac:dyDescent="0.25">
      <c r="A81" s="7"/>
      <c r="B81" s="20">
        <f>1+(ROUNDDOWN(_xlfn.DAYS(Table2[[#This Row],[Datum]],$A$1)/7,0))</f>
        <v>7</v>
      </c>
      <c r="C81" s="8" t="str">
        <f>IF(D81&lt;&gt;"", TEXT(D81,"dddd"), "")</f>
        <v>Tuesday</v>
      </c>
      <c r="D81" s="9">
        <v>45300</v>
      </c>
      <c r="E81" s="8" t="s">
        <v>12</v>
      </c>
      <c r="F81" s="10">
        <v>0.90625</v>
      </c>
      <c r="G81" s="11" t="str">
        <f>IF(Table2[[#This Row],[Begintijd]] &lt;&gt; "", "-","")</f>
        <v>-</v>
      </c>
      <c r="H81" s="12">
        <f>IF(Table2[[#This Row],[Begintijd]] &lt;&gt; "", Table2[[#This Row],[Begintijd]]+TIME(1,0,0), "")</f>
        <v>0.94791666666666663</v>
      </c>
      <c r="I81" s="13">
        <f>IF(F81&lt;&gt;"", H81-F81, "")</f>
        <v>4.166666666666663E-2</v>
      </c>
      <c r="J81" s="8" t="s">
        <v>40</v>
      </c>
      <c r="K81" s="5"/>
      <c r="L81" s="1"/>
    </row>
    <row r="82" spans="1:12" x14ac:dyDescent="0.25">
      <c r="A82" s="7"/>
      <c r="B82" s="20">
        <f>1+(ROUNDDOWN(_xlfn.DAYS(Table2[[#This Row],[Datum]],$A$1)/7,0))</f>
        <v>7</v>
      </c>
      <c r="C82" s="8" t="str">
        <f>IF(D82&lt;&gt;"", TEXT(D82,"dddd"), "")</f>
        <v>Wednesday</v>
      </c>
      <c r="D82" s="9">
        <v>45301</v>
      </c>
      <c r="E82" s="8" t="s">
        <v>12</v>
      </c>
      <c r="F82" s="10">
        <v>0.70833333333333337</v>
      </c>
      <c r="G82" s="11" t="str">
        <f>IF(Table2[[#This Row],[Begintijd]] &lt;&gt; "", "-","")</f>
        <v>-</v>
      </c>
      <c r="H82" s="12">
        <f>IF(Table2[[#This Row],[Begintijd]] &lt;&gt; "", Table2[[#This Row],[Begintijd]]+TIME(1,0,0), "")</f>
        <v>0.75</v>
      </c>
      <c r="I82" s="13">
        <f>IF(F82&lt;&gt;"", H82-F82, "")</f>
        <v>4.166666666666663E-2</v>
      </c>
      <c r="J82" s="8" t="s">
        <v>22</v>
      </c>
      <c r="K82" s="5"/>
      <c r="L82" s="1"/>
    </row>
    <row r="83" spans="1:12" x14ac:dyDescent="0.25">
      <c r="A83" s="7"/>
      <c r="B83" s="20">
        <f>1+(ROUNDDOWN(_xlfn.DAYS(Table2[[#This Row],[Datum]],$A$1)/7,0))</f>
        <v>7</v>
      </c>
      <c r="C83" s="8" t="str">
        <f>IF(D83&lt;&gt;"", TEXT(D83,"dddd"), "")</f>
        <v>Wednesday</v>
      </c>
      <c r="D83" s="9">
        <v>45301</v>
      </c>
      <c r="E83" s="8" t="s">
        <v>1</v>
      </c>
      <c r="F83" s="10">
        <v>0.75</v>
      </c>
      <c r="G83" s="11" t="str">
        <f>IF(Table2[[#This Row],[Begintijd]] &lt;&gt; "", "-","")</f>
        <v>-</v>
      </c>
      <c r="H83" s="12">
        <f>IF(Table2[[#This Row],[Begintijd]] &lt;&gt; "", Table2[[#This Row],[Begintijd]]+TIME(1,0,0), "")</f>
        <v>0.79166666666666663</v>
      </c>
      <c r="I83" s="13">
        <f>IF(F83&lt;&gt;"", H83-F83, "")</f>
        <v>4.166666666666663E-2</v>
      </c>
      <c r="J83" s="8" t="s">
        <v>15</v>
      </c>
      <c r="K83" s="5"/>
      <c r="L83" s="1"/>
    </row>
    <row r="84" spans="1:12" x14ac:dyDescent="0.25">
      <c r="A84" s="7"/>
      <c r="B84" s="20">
        <f>1+(ROUNDDOWN(_xlfn.DAYS(Table2[[#This Row],[Datum]],$A$1)/7,0))</f>
        <v>7</v>
      </c>
      <c r="C84" s="8" t="str">
        <f>IF(D84&lt;&gt;"", TEXT(D84,"dddd"), "")</f>
        <v>Thursday</v>
      </c>
      <c r="D84" s="9">
        <v>45302</v>
      </c>
      <c r="E84" s="8" t="s">
        <v>11</v>
      </c>
      <c r="F84" s="10">
        <v>0.70833333333333337</v>
      </c>
      <c r="G84" s="11" t="str">
        <f>IF(Table2[[#This Row],[Begintijd]] &lt;&gt; "", "-","")</f>
        <v>-</v>
      </c>
      <c r="H84" s="12">
        <f>IF(Table2[[#This Row],[Begintijd]] &lt;&gt; "", Table2[[#This Row],[Begintijd]]+TIME(1,0,0), "")</f>
        <v>0.75</v>
      </c>
      <c r="I84" s="13">
        <f>IF(F84&lt;&gt;"", H84-F84, "")</f>
        <v>4.166666666666663E-2</v>
      </c>
      <c r="J84" s="8" t="s">
        <v>24</v>
      </c>
      <c r="K84" s="5"/>
      <c r="L84" s="1"/>
    </row>
    <row r="85" spans="1:12" x14ac:dyDescent="0.25">
      <c r="A85" s="7"/>
      <c r="B85" s="20">
        <f>1+(ROUNDDOWN(_xlfn.DAYS(Table2[[#This Row],[Datum]],$A$1)/7,0))</f>
        <v>7</v>
      </c>
      <c r="C85" s="8" t="str">
        <f>IF(D85&lt;&gt;"", TEXT(D85,"dddd"), "")</f>
        <v>Thursday</v>
      </c>
      <c r="D85" s="9">
        <v>45302</v>
      </c>
      <c r="E85" s="8" t="s">
        <v>2</v>
      </c>
      <c r="F85" s="10">
        <v>0.70833333333333337</v>
      </c>
      <c r="G85" s="11" t="str">
        <f>IF(Table2[[#This Row],[Begintijd]] &lt;&gt; "", "-","")</f>
        <v>-</v>
      </c>
      <c r="H85" s="12">
        <f>IF(Table2[[#This Row],[Begintijd]] &lt;&gt; "", Table2[[#This Row],[Begintijd]]+TIME(1,0,0), "")</f>
        <v>0.75</v>
      </c>
      <c r="I85" s="13">
        <f>IF(F85&lt;&gt;"", H85-F85, "")</f>
        <v>4.166666666666663E-2</v>
      </c>
      <c r="J85" s="8" t="s">
        <v>25</v>
      </c>
      <c r="K85" s="5"/>
      <c r="L85" s="1"/>
    </row>
    <row r="86" spans="1:12" x14ac:dyDescent="0.25">
      <c r="A86" s="7"/>
      <c r="B86" s="20">
        <f>1+(ROUNDDOWN(_xlfn.DAYS(Table2[[#This Row],[Datum]],$A$1)/7,0))</f>
        <v>7</v>
      </c>
      <c r="C86" s="8" t="str">
        <f>IF(D86&lt;&gt;"", TEXT(D86,"dddd"), "")</f>
        <v>Thursday</v>
      </c>
      <c r="D86" s="9">
        <v>45302</v>
      </c>
      <c r="E86" s="8" t="s">
        <v>12</v>
      </c>
      <c r="F86" s="10">
        <v>0.72916666666666663</v>
      </c>
      <c r="G86" s="11" t="str">
        <f>IF(Table2[[#This Row],[Begintijd]] &lt;&gt; "", "-","")</f>
        <v>-</v>
      </c>
      <c r="H86" s="12">
        <v>0.77083333333333337</v>
      </c>
      <c r="I86" s="13">
        <f>IF(F86&lt;&gt;"", H86-F86, "")</f>
        <v>4.1666666666666741E-2</v>
      </c>
      <c r="J86" s="8" t="s">
        <v>16</v>
      </c>
      <c r="K86" s="5"/>
      <c r="L86" s="1"/>
    </row>
    <row r="87" spans="1:12" x14ac:dyDescent="0.25">
      <c r="A87" s="7"/>
      <c r="B87" s="20">
        <f>1+(ROUNDDOWN(_xlfn.DAYS(Table2[[#This Row],[Datum]],$A$1)/7,0))</f>
        <v>7</v>
      </c>
      <c r="C87" s="8" t="str">
        <f>IF(D87&lt;&gt;"", TEXT(D87,"dddd"), "")</f>
        <v>Thursday</v>
      </c>
      <c r="D87" s="9">
        <v>45302</v>
      </c>
      <c r="E87" s="8" t="s">
        <v>12</v>
      </c>
      <c r="F87" s="10">
        <v>0.91666666666666663</v>
      </c>
      <c r="G87" s="11" t="str">
        <f>IF(Table2[[#This Row],[Begintijd]] &lt;&gt; "", "-","")</f>
        <v>-</v>
      </c>
      <c r="H87" s="12">
        <f>IF(Table2[[#This Row],[Begintijd]] &lt;&gt; "", Table2[[#This Row],[Begintijd]]+TIME(1,0,0), "")</f>
        <v>0.95833333333333326</v>
      </c>
      <c r="I87" s="13">
        <f>IF(F87&lt;&gt;"", H87-F87, "")</f>
        <v>4.166666666666663E-2</v>
      </c>
      <c r="J87" s="8" t="s">
        <v>44</v>
      </c>
      <c r="K87" s="5"/>
      <c r="L87" s="1"/>
    </row>
    <row r="88" spans="1:12" x14ac:dyDescent="0.25">
      <c r="A88" s="7"/>
      <c r="B88" s="20">
        <f>1+(ROUNDDOWN(_xlfn.DAYS(Table2[[#This Row],[Datum]],$A$1)/7,0))</f>
        <v>7</v>
      </c>
      <c r="C88" s="8" t="str">
        <f>IF(D88&lt;&gt;"", TEXT(D88,"dddd"), "")</f>
        <v>Friday</v>
      </c>
      <c r="D88" s="9">
        <v>45303</v>
      </c>
      <c r="E88" s="8" t="s">
        <v>11</v>
      </c>
      <c r="F88" s="10">
        <v>0.70833333333333337</v>
      </c>
      <c r="G88" s="11" t="str">
        <f>IF(Table2[[#This Row],[Begintijd]] &lt;&gt; "", "-","")</f>
        <v>-</v>
      </c>
      <c r="H88" s="12">
        <f>IF(Table2[[#This Row],[Begintijd]] &lt;&gt; "", Table2[[#This Row],[Begintijd]]+TIME(1,0,0), "")</f>
        <v>0.75</v>
      </c>
      <c r="I88" s="13">
        <f>IF(F88&lt;&gt;"", H88-F88, "")</f>
        <v>4.166666666666663E-2</v>
      </c>
      <c r="J88" s="8" t="s">
        <v>27</v>
      </c>
      <c r="K88" s="5"/>
      <c r="L88" s="1"/>
    </row>
    <row r="89" spans="1:12" x14ac:dyDescent="0.25">
      <c r="A89" s="7"/>
      <c r="B89" s="20">
        <f>1+(ROUNDDOWN(_xlfn.DAYS(Table2[[#This Row],[Datum]],$A$1)/7,0))</f>
        <v>7</v>
      </c>
      <c r="C89" s="8" t="str">
        <f>IF(D89&lt;&gt;"", TEXT(D89,"dddd"), "")</f>
        <v>Friday</v>
      </c>
      <c r="D89" s="9">
        <v>45303</v>
      </c>
      <c r="E89" s="8" t="s">
        <v>1</v>
      </c>
      <c r="F89" s="10">
        <v>0.75</v>
      </c>
      <c r="G89" s="11" t="str">
        <f>IF(Table2[[#This Row],[Begintijd]] &lt;&gt; "", "-","")</f>
        <v>-</v>
      </c>
      <c r="H89" s="12">
        <f>IF(Table2[[#This Row],[Begintijd]] &lt;&gt; "", Table2[[#This Row],[Begintijd]]+TIME(1,0,0), "")</f>
        <v>0.79166666666666663</v>
      </c>
      <c r="I89" s="13">
        <f>IF(F89&lt;&gt;"", H89-F89, "")</f>
        <v>4.166666666666663E-2</v>
      </c>
      <c r="J89" s="8" t="s">
        <v>17</v>
      </c>
      <c r="K89" s="5"/>
      <c r="L89" s="1"/>
    </row>
    <row r="90" spans="1:12" x14ac:dyDescent="0.25">
      <c r="A90" s="7"/>
      <c r="B90" s="20">
        <f>1+(ROUNDDOWN(_xlfn.DAYS(Table2[[#This Row],[Datum]],$A$1)/7,0))</f>
        <v>7</v>
      </c>
      <c r="C90" s="8" t="str">
        <f>IF(D90&lt;&gt;"", TEXT(D90,"dddd"), "")</f>
        <v>Friday</v>
      </c>
      <c r="D90" s="9">
        <v>45303</v>
      </c>
      <c r="E90" s="8" t="s">
        <v>11</v>
      </c>
      <c r="F90" s="10">
        <v>0.75</v>
      </c>
      <c r="G90" s="11" t="str">
        <f>IF(Table2[[#This Row],[Begintijd]] &lt;&gt; "", "-","")</f>
        <v>-</v>
      </c>
      <c r="H90" s="12">
        <f>IF(Table2[[#This Row],[Begintijd]] &lt;&gt; "", Table2[[#This Row],[Begintijd]]+TIME(1,0,0), "")</f>
        <v>0.79166666666666663</v>
      </c>
      <c r="I90" s="13">
        <f>IF(F90&lt;&gt;"", H90-F90, "")</f>
        <v>4.166666666666663E-2</v>
      </c>
      <c r="J90" s="8" t="s">
        <v>28</v>
      </c>
      <c r="K90" s="5"/>
      <c r="L90" s="1"/>
    </row>
    <row r="91" spans="1:12" x14ac:dyDescent="0.25">
      <c r="A91" s="7"/>
      <c r="B91" s="20">
        <f>1+(ROUNDDOWN(_xlfn.DAYS(Table2[[#This Row],[Datum]],$A$1)/7,0))</f>
        <v>7</v>
      </c>
      <c r="C91" s="8" t="str">
        <f>IF(D91&lt;&gt;"", TEXT(D91,"dddd"), "")</f>
        <v>Friday</v>
      </c>
      <c r="D91" s="9">
        <v>45303</v>
      </c>
      <c r="E91" s="8" t="s">
        <v>2</v>
      </c>
      <c r="F91" s="10">
        <v>0.75</v>
      </c>
      <c r="G91" s="11" t="str">
        <f>IF(Table2[[#This Row],[Begintijd]] &lt;&gt; "", "-","")</f>
        <v>-</v>
      </c>
      <c r="H91" s="12">
        <f>IF(Table2[[#This Row],[Begintijd]] &lt;&gt; "", Table2[[#This Row],[Begintijd]]+TIME(1,0,0), "")</f>
        <v>0.79166666666666663</v>
      </c>
      <c r="I91" s="13">
        <f>IF(F91&lt;&gt;"", H91-F91, "")</f>
        <v>4.166666666666663E-2</v>
      </c>
      <c r="J91" s="8" t="s">
        <v>32</v>
      </c>
      <c r="K91" s="5"/>
      <c r="L91" s="1"/>
    </row>
    <row r="92" spans="1:12" x14ac:dyDescent="0.25">
      <c r="A92" s="7"/>
      <c r="B92" s="20">
        <f>1+(ROUNDDOWN(_xlfn.DAYS(Table2[[#This Row],[Datum]],$A$1)/7,0))</f>
        <v>7</v>
      </c>
      <c r="C92" s="8" t="str">
        <f>IF(D92&lt;&gt;"", TEXT(D92,"dddd"), "")</f>
        <v>Friday</v>
      </c>
      <c r="D92" s="9">
        <v>45303</v>
      </c>
      <c r="E92" s="8" t="s">
        <v>1</v>
      </c>
      <c r="F92" s="10">
        <v>0.79166666666666663</v>
      </c>
      <c r="G92" s="11" t="str">
        <f>IF(Table2[[#This Row],[Begintijd]] &lt;&gt; "", "-","")</f>
        <v>-</v>
      </c>
      <c r="H92" s="12">
        <f>IF(Table2[[#This Row],[Begintijd]] &lt;&gt; "", Table2[[#This Row],[Begintijd]]+TIME(1,0,0), "")</f>
        <v>0.83333333333333326</v>
      </c>
      <c r="I92" s="13">
        <f>IF(F92&lt;&gt;"", H92-F92, "")</f>
        <v>4.166666666666663E-2</v>
      </c>
      <c r="J92" s="8" t="s">
        <v>30</v>
      </c>
      <c r="K92" s="5"/>
      <c r="L92" s="1"/>
    </row>
    <row r="93" spans="1:12" x14ac:dyDescent="0.25">
      <c r="A93" s="7"/>
      <c r="B93" s="20">
        <f>1+(ROUNDDOWN(_xlfn.DAYS(Table2[[#This Row],[Datum]],$A$1)/7,0))</f>
        <v>7</v>
      </c>
      <c r="C93" s="14" t="str">
        <f>IF(D93&lt;&gt;"", TEXT(D93,"dddd"), "")</f>
        <v>Friday</v>
      </c>
      <c r="D93" s="15">
        <v>45303</v>
      </c>
      <c r="E93" s="14" t="s">
        <v>11</v>
      </c>
      <c r="F93" s="16">
        <v>0.79166666666666663</v>
      </c>
      <c r="G93" s="17" t="str">
        <f>IF(Table2[[#This Row],[Begintijd]] &lt;&gt; "", "-","")</f>
        <v>-</v>
      </c>
      <c r="H93" s="18">
        <f>IF(Table2[[#This Row],[Begintijd]] &lt;&gt; "", Table2[[#This Row],[Begintijd]]+TIME(1,0,0), "")</f>
        <v>0.83333333333333326</v>
      </c>
      <c r="I93" s="19">
        <f>IF(F93&lt;&gt;"", H93-F93, "")</f>
        <v>4.166666666666663E-2</v>
      </c>
      <c r="J93" s="14" t="s">
        <v>42</v>
      </c>
      <c r="K93" s="5"/>
      <c r="L93" s="1"/>
    </row>
    <row r="94" spans="1:12" x14ac:dyDescent="0.25">
      <c r="A94" s="7"/>
      <c r="B94" s="20">
        <f>1+(ROUNDDOWN(_xlfn.DAYS(Table2[[#This Row],[Datum]],$A$1)/7,0))</f>
        <v>7</v>
      </c>
      <c r="C94" s="8" t="str">
        <f>IF(D94&lt;&gt;"", TEXT(D94,"dddd"), "")</f>
        <v>Friday</v>
      </c>
      <c r="D94" s="9">
        <v>45303</v>
      </c>
      <c r="E94" s="8" t="s">
        <v>2</v>
      </c>
      <c r="F94" s="10">
        <v>0.79166666666666663</v>
      </c>
      <c r="G94" s="11" t="str">
        <f>IF(Table2[[#This Row],[Begintijd]] &lt;&gt; "", "-","")</f>
        <v>-</v>
      </c>
      <c r="H94" s="12">
        <f>IF(Table2[[#This Row],[Begintijd]] &lt;&gt; "", Table2[[#This Row],[Begintijd]]+TIME(1,0,0), "")</f>
        <v>0.83333333333333326</v>
      </c>
      <c r="I94" s="13">
        <f>IF(F94&lt;&gt;"", H94-F94, "")</f>
        <v>4.166666666666663E-2</v>
      </c>
      <c r="J94" s="8" t="s">
        <v>34</v>
      </c>
      <c r="K94" s="5"/>
      <c r="L94" s="1"/>
    </row>
    <row r="95" spans="1:12" x14ac:dyDescent="0.25">
      <c r="A95" s="7"/>
      <c r="B95" s="20">
        <f>1+(ROUNDDOWN(_xlfn.DAYS(Table2[[#This Row],[Datum]],$A$1)/7,0))</f>
        <v>7</v>
      </c>
      <c r="C95" s="8" t="str">
        <f>IF(D95&lt;&gt;"", TEXT(D95,"dddd"), "")</f>
        <v>Friday</v>
      </c>
      <c r="D95" s="9">
        <v>45303</v>
      </c>
      <c r="E95" s="8" t="s">
        <v>1</v>
      </c>
      <c r="F95" s="10">
        <v>0.83333333333333337</v>
      </c>
      <c r="G95" s="11" t="str">
        <f>IF(Table2[[#This Row],[Begintijd]] &lt;&gt; "", "-","")</f>
        <v>-</v>
      </c>
      <c r="H95" s="12">
        <f>IF(Table2[[#This Row],[Begintijd]] &lt;&gt; "", Table2[[#This Row],[Begintijd]]+TIME(1,0,0), "")</f>
        <v>0.875</v>
      </c>
      <c r="I95" s="13">
        <f>IF(F95&lt;&gt;"", H95-F95, "")</f>
        <v>4.166666666666663E-2</v>
      </c>
      <c r="J95" s="8" t="s">
        <v>31</v>
      </c>
      <c r="K95" s="5"/>
      <c r="L95" s="1"/>
    </row>
    <row r="96" spans="1:12" x14ac:dyDescent="0.25">
      <c r="A96" s="7"/>
      <c r="B96" s="20">
        <f>1+(ROUNDDOWN(_xlfn.DAYS(Table2[[#This Row],[Datum]],$A$1)/7,0))</f>
        <v>7</v>
      </c>
      <c r="C96" s="8" t="str">
        <f>IF(D96&lt;&gt;"", TEXT(D96,"dddd"), "")</f>
        <v>Friday</v>
      </c>
      <c r="D96" s="9">
        <v>45303</v>
      </c>
      <c r="E96" s="8" t="s">
        <v>11</v>
      </c>
      <c r="F96" s="10">
        <v>0.83333333333333337</v>
      </c>
      <c r="G96" s="11" t="str">
        <f>IF(Table2[[#This Row],[Begintijd]] &lt;&gt; "", "-","")</f>
        <v>-</v>
      </c>
      <c r="H96" s="12">
        <f>IF(Table2[[#This Row],[Begintijd]] &lt;&gt; "", Table2[[#This Row],[Begintijd]]+TIME(1,0,0), "")</f>
        <v>0.875</v>
      </c>
      <c r="I96" s="13">
        <f>IF(F96&lt;&gt;"", H96-F96, "")</f>
        <v>4.166666666666663E-2</v>
      </c>
      <c r="J96" s="8" t="s">
        <v>38</v>
      </c>
      <c r="K96" s="5"/>
      <c r="L96" s="1"/>
    </row>
    <row r="97" spans="1:12" x14ac:dyDescent="0.25">
      <c r="A97" s="7"/>
      <c r="B97" s="20">
        <f>1+(ROUNDDOWN(_xlfn.DAYS(Table2[[#This Row],[Datum]],$A$1)/7,0))</f>
        <v>7</v>
      </c>
      <c r="C97" s="8" t="str">
        <f>IF(D97&lt;&gt;"", TEXT(D97,"dddd"), "")</f>
        <v>Friday</v>
      </c>
      <c r="D97" s="9">
        <v>45303</v>
      </c>
      <c r="E97" s="8" t="s">
        <v>11</v>
      </c>
      <c r="F97" s="10">
        <v>0.875</v>
      </c>
      <c r="G97" s="11" t="str">
        <f>IF(Table2[[#This Row],[Begintijd]] &lt;&gt; "", "-","")</f>
        <v>-</v>
      </c>
      <c r="H97" s="12">
        <f>IF(Table2[[#This Row],[Begintijd]] &lt;&gt; "", Table2[[#This Row],[Begintijd]]+TIME(1,0,0), "")</f>
        <v>0.91666666666666663</v>
      </c>
      <c r="I97" s="13">
        <f>IF(F97&lt;&gt;"", H97-F97, "")</f>
        <v>4.166666666666663E-2</v>
      </c>
      <c r="J97" s="8" t="s">
        <v>39</v>
      </c>
      <c r="K97" s="5"/>
      <c r="L97" s="1"/>
    </row>
    <row r="98" spans="1:12" x14ac:dyDescent="0.25">
      <c r="A98" s="7"/>
      <c r="B98" s="20">
        <f>1+(ROUNDDOWN(_xlfn.DAYS(Table2[[#This Row],[Datum]],$A$1)/7,0))</f>
        <v>7</v>
      </c>
      <c r="C98" s="8" t="str">
        <f>IF(D98&lt;&gt;"", TEXT(D98,"dddd"), "")</f>
        <v>Sunday</v>
      </c>
      <c r="D98" s="9">
        <v>45305</v>
      </c>
      <c r="E98" s="8" t="s">
        <v>47</v>
      </c>
      <c r="F98" s="10">
        <v>0.4375</v>
      </c>
      <c r="G98" s="11" t="str">
        <f>IF(Table2[[#This Row],[Begintijd]] &lt;&gt; "", "-","")</f>
        <v>-</v>
      </c>
      <c r="H98" s="12">
        <f>IF(Table2[[#This Row],[Begintijd]] &lt;&gt; "", Table2[[#This Row],[Begintijd]]+TIME(1,0,0), "")</f>
        <v>0.47916666666666669</v>
      </c>
      <c r="I98" s="13">
        <f>IF(F98&lt;&gt;"", H98-F98, "")</f>
        <v>4.1666666666666685E-2</v>
      </c>
      <c r="J98" s="8" t="s">
        <v>17</v>
      </c>
      <c r="K98" s="5"/>
      <c r="L98" s="1"/>
    </row>
    <row r="99" spans="1:12" x14ac:dyDescent="0.25">
      <c r="A99" s="7"/>
      <c r="B99" s="20">
        <f>1+(ROUNDDOWN(_xlfn.DAYS(Table2[[#This Row],[Datum]],$A$1)/7,0))</f>
        <v>8</v>
      </c>
      <c r="C99" s="8" t="str">
        <f>IF(D99&lt;&gt;"", TEXT(D99,"dddd"), "")</f>
        <v>Monday</v>
      </c>
      <c r="D99" s="9">
        <v>45306</v>
      </c>
      <c r="E99" s="8" t="s">
        <v>1</v>
      </c>
      <c r="F99" s="10">
        <v>0.75</v>
      </c>
      <c r="G99" s="11" t="str">
        <f>IF(Table2[[#This Row],[Begintijd]] &lt;&gt; "", "-","")</f>
        <v>-</v>
      </c>
      <c r="H99" s="12">
        <f>IF(Table2[[#This Row],[Begintijd]] &lt;&gt; "", Table2[[#This Row],[Begintijd]]+TIME(1,0,0), "")</f>
        <v>0.79166666666666663</v>
      </c>
      <c r="I99" s="13">
        <f>IF(F99&lt;&gt;"", H99-F99, "")</f>
        <v>4.166666666666663E-2</v>
      </c>
      <c r="J99" s="8" t="s">
        <v>23</v>
      </c>
      <c r="K99" s="5"/>
      <c r="L99" s="1"/>
    </row>
    <row r="100" spans="1:12" x14ac:dyDescent="0.25">
      <c r="A100" s="7"/>
      <c r="B100" s="20">
        <f>1+(ROUNDDOWN(_xlfn.DAYS(Table2[[#This Row],[Datum]],$A$1)/7,0))</f>
        <v>8</v>
      </c>
      <c r="C100" s="8" t="str">
        <f>IF(D100&lt;&gt;"", TEXT(D100,"dddd"), "")</f>
        <v>Monday</v>
      </c>
      <c r="D100" s="9">
        <v>45306</v>
      </c>
      <c r="E100" s="8" t="s">
        <v>1</v>
      </c>
      <c r="F100" s="10">
        <v>0.79166666666666663</v>
      </c>
      <c r="G100" s="11" t="str">
        <f>IF(Table2[[#This Row],[Begintijd]] &lt;&gt; "", "-","")</f>
        <v>-</v>
      </c>
      <c r="H100" s="12">
        <f>IF(Table2[[#This Row],[Begintijd]] &lt;&gt; "", Table2[[#This Row],[Begintijd]]+TIME(1,0,0), "")</f>
        <v>0.83333333333333326</v>
      </c>
      <c r="I100" s="13">
        <f>IF(F100&lt;&gt;"", H100-F100, "")</f>
        <v>4.166666666666663E-2</v>
      </c>
      <c r="J100" s="14" t="s">
        <v>41</v>
      </c>
      <c r="K100" s="5"/>
      <c r="L100" s="1"/>
    </row>
    <row r="101" spans="1:12" x14ac:dyDescent="0.25">
      <c r="A101" s="7"/>
      <c r="B101" s="20">
        <f>1+(ROUNDDOWN(_xlfn.DAYS(Table2[[#This Row],[Datum]],$A$1)/7,0))</f>
        <v>8</v>
      </c>
      <c r="C101" s="14" t="str">
        <f>IF(D101&lt;&gt;"", TEXT(D101,"dddd"), "")</f>
        <v>Tuesday</v>
      </c>
      <c r="D101" s="15">
        <v>45307</v>
      </c>
      <c r="E101" s="14" t="s">
        <v>1</v>
      </c>
      <c r="F101" s="16">
        <v>0.75</v>
      </c>
      <c r="G101" s="17" t="str">
        <f>IF(Table2[[#This Row],[Begintijd]] &lt;&gt; "", "-","")</f>
        <v>-</v>
      </c>
      <c r="H101" s="18">
        <f>IF(Table2[[#This Row],[Begintijd]] &lt;&gt; "", Table2[[#This Row],[Begintijd]]+TIME(1,0,0), "")</f>
        <v>0.79166666666666663</v>
      </c>
      <c r="I101" s="19">
        <f>IF(F101&lt;&gt;"", H101-F101, "")</f>
        <v>4.166666666666663E-2</v>
      </c>
      <c r="J101" s="14" t="s">
        <v>40</v>
      </c>
      <c r="K101" s="5"/>
      <c r="L101" s="1"/>
    </row>
    <row r="102" spans="1:12" x14ac:dyDescent="0.25">
      <c r="A102" s="7"/>
      <c r="B102" s="20">
        <f>1+(ROUNDDOWN(_xlfn.DAYS(Table2[[#This Row],[Datum]],$A$1)/7,0))</f>
        <v>8</v>
      </c>
      <c r="C102" s="8" t="str">
        <f>IF(D102&lt;&gt;"", TEXT(D102,"dddd"), "")</f>
        <v>Tuesday</v>
      </c>
      <c r="D102" s="9">
        <v>45307</v>
      </c>
      <c r="E102" s="8" t="s">
        <v>12</v>
      </c>
      <c r="F102" s="10">
        <v>0.86458333333333337</v>
      </c>
      <c r="G102" s="11" t="str">
        <f>IF(Table2[[#This Row],[Begintijd]] &lt;&gt; "", "-","")</f>
        <v>-</v>
      </c>
      <c r="H102" s="12">
        <f>IF(Table2[[#This Row],[Begintijd]] &lt;&gt; "", Table2[[#This Row],[Begintijd]]+TIME(1,0,0), "")</f>
        <v>0.90625</v>
      </c>
      <c r="I102" s="13">
        <f>IF(F102&lt;&gt;"", H102-F102, "")</f>
        <v>4.166666666666663E-2</v>
      </c>
      <c r="J102" s="8" t="s">
        <v>36</v>
      </c>
      <c r="K102" s="5"/>
      <c r="L102" s="1"/>
    </row>
    <row r="103" spans="1:12" x14ac:dyDescent="0.25">
      <c r="A103" s="7"/>
      <c r="B103" s="20">
        <f>1+(ROUNDDOWN(_xlfn.DAYS(Table2[[#This Row],[Datum]],$A$1)/7,0))</f>
        <v>8</v>
      </c>
      <c r="C103" s="8" t="str">
        <f>IF(D103&lt;&gt;"", TEXT(D103,"dddd"), "")</f>
        <v>Friday</v>
      </c>
      <c r="D103" s="9">
        <v>45310</v>
      </c>
      <c r="E103" s="8" t="s">
        <v>2</v>
      </c>
      <c r="F103" s="10">
        <v>0.79166666666666663</v>
      </c>
      <c r="G103" s="11" t="str">
        <f>IF(Table2[[#This Row],[Begintijd]] &lt;&gt; "", "-","")</f>
        <v>-</v>
      </c>
      <c r="H103" s="12">
        <f>IF(Table2[[#This Row],[Begintijd]] &lt;&gt; "", Table2[[#This Row],[Begintijd]]+TIME(1,0,0), "")</f>
        <v>0.83333333333333326</v>
      </c>
      <c r="I103" s="13">
        <f>IF(F103&lt;&gt;"", H103-F103, "")</f>
        <v>4.166666666666663E-2</v>
      </c>
      <c r="J103" s="8" t="s">
        <v>19</v>
      </c>
      <c r="K103" s="5"/>
      <c r="L103" s="1"/>
    </row>
    <row r="104" spans="1:12" x14ac:dyDescent="0.25">
      <c r="A104" s="7"/>
      <c r="B104" s="20">
        <f>1+(ROUNDDOWN(_xlfn.DAYS(Table2[[#This Row],[Datum]],$A$1)/7,0))</f>
        <v>8</v>
      </c>
      <c r="C104" s="8" t="str">
        <f>IF(D104&lt;&gt;"", TEXT(D104,"dddd"), "")</f>
        <v>Saturday</v>
      </c>
      <c r="D104" s="9">
        <v>45311</v>
      </c>
      <c r="E104" s="29" t="s">
        <v>11</v>
      </c>
      <c r="F104" s="30">
        <v>0.75</v>
      </c>
      <c r="G104" s="11" t="str">
        <f>IF(Table2[[#This Row],[Begintijd]] &lt;&gt; "", "-","")</f>
        <v>-</v>
      </c>
      <c r="H104" s="12">
        <f>IF(Table2[[#This Row],[Begintijd]] &lt;&gt; "", Table2[[#This Row],[Begintijd]]+TIME(1,0,0), "")</f>
        <v>0.79166666666666663</v>
      </c>
      <c r="I104" s="13">
        <f>IF(F104&lt;&gt;"", H104-F104, "")</f>
        <v>4.166666666666663E-2</v>
      </c>
      <c r="J104" s="29" t="s">
        <v>32</v>
      </c>
      <c r="K104" s="5"/>
      <c r="L104" s="1"/>
    </row>
    <row r="105" spans="1:12" x14ac:dyDescent="0.25">
      <c r="A105" s="7"/>
      <c r="B105" s="20">
        <f>1+(ROUNDDOWN(_xlfn.DAYS(Table2[[#This Row],[Datum]],$A$1)/7,0))</f>
        <v>8</v>
      </c>
      <c r="C105" s="8" t="str">
        <f>IF(D105&lt;&gt;"", TEXT(D105,"dddd"), "")</f>
        <v>Sunday</v>
      </c>
      <c r="D105" s="9">
        <v>45312</v>
      </c>
      <c r="E105" s="8" t="s">
        <v>11</v>
      </c>
      <c r="F105" s="10">
        <v>0.53125</v>
      </c>
      <c r="G105" s="11" t="str">
        <f>IF(Table2[[#This Row],[Begintijd]] &lt;&gt; "", "-","")</f>
        <v>-</v>
      </c>
      <c r="H105" s="12">
        <f>IF(Table2[[#This Row],[Begintijd]] &lt;&gt; "", Table2[[#This Row],[Begintijd]]+TIME(1,0,0), "")</f>
        <v>0.57291666666666663</v>
      </c>
      <c r="I105" s="13">
        <f>IF(F105&lt;&gt;"", H105-F105, "")</f>
        <v>4.166666666666663E-2</v>
      </c>
      <c r="J105" s="8" t="s">
        <v>19</v>
      </c>
      <c r="K105" s="5"/>
      <c r="L105" s="1"/>
    </row>
    <row r="106" spans="1:12" x14ac:dyDescent="0.25">
      <c r="A106" s="7"/>
      <c r="B106" s="20">
        <f>1+(ROUNDDOWN(_xlfn.DAYS(Table2[[#This Row],[Datum]],$A$1)/7,0))</f>
        <v>9</v>
      </c>
      <c r="C106" s="8" t="str">
        <f>IF(D106&lt;&gt;"", TEXT(D106,"dddd"), "")</f>
        <v>Monday</v>
      </c>
      <c r="D106" s="9">
        <v>45313</v>
      </c>
      <c r="E106" s="8" t="s">
        <v>2</v>
      </c>
      <c r="F106" s="10">
        <v>0.70833333333333337</v>
      </c>
      <c r="G106" s="11" t="str">
        <f>IF(Table2[[#This Row],[Begintijd]] &lt;&gt; "", "-","")</f>
        <v>-</v>
      </c>
      <c r="H106" s="12">
        <f>IF(Table2[[#This Row],[Begintijd]] &lt;&gt; "", Table2[[#This Row],[Begintijd]]+TIME(1,0,0), "")</f>
        <v>0.75</v>
      </c>
      <c r="I106" s="13">
        <f>IF(F106&lt;&gt;"", H106-F106, "")</f>
        <v>4.166666666666663E-2</v>
      </c>
      <c r="J106" s="8" t="s">
        <v>21</v>
      </c>
      <c r="K106" s="5"/>
      <c r="L106" s="1"/>
    </row>
    <row r="107" spans="1:12" x14ac:dyDescent="0.25">
      <c r="A107" s="7"/>
      <c r="B107" s="20">
        <f>1+(ROUNDDOWN(_xlfn.DAYS(Table2[[#This Row],[Datum]],$A$1)/7,0))</f>
        <v>9</v>
      </c>
      <c r="C107" s="8" t="str">
        <f>IF(D107&lt;&gt;"", TEXT(D107,"dddd"), "")</f>
        <v>Monday</v>
      </c>
      <c r="D107" s="9">
        <v>45313</v>
      </c>
      <c r="E107" s="8" t="s">
        <v>12</v>
      </c>
      <c r="F107" s="10">
        <v>0.72916666666666663</v>
      </c>
      <c r="G107" s="11" t="str">
        <f>IF(Table2[[#This Row],[Begintijd]] &lt;&gt; "", "-","")</f>
        <v>-</v>
      </c>
      <c r="H107" s="12">
        <v>0.77083333333333337</v>
      </c>
      <c r="I107" s="13">
        <f>IF(F107&lt;&gt;"", H107-F107, "")</f>
        <v>4.1666666666666741E-2</v>
      </c>
      <c r="J107" s="8" t="s">
        <v>29</v>
      </c>
      <c r="K107" s="5"/>
      <c r="L107" s="1"/>
    </row>
    <row r="108" spans="1:12" x14ac:dyDescent="0.25">
      <c r="A108" s="7"/>
      <c r="B108" s="20">
        <f>1+(ROUNDDOWN(_xlfn.DAYS(Table2[[#This Row],[Datum]],$A$1)/7,0))</f>
        <v>9</v>
      </c>
      <c r="C108" s="8" t="str">
        <f>IF(D108&lt;&gt;"", TEXT(D108,"dddd"), "")</f>
        <v>Monday</v>
      </c>
      <c r="D108" s="9">
        <v>45313</v>
      </c>
      <c r="E108" s="8" t="s">
        <v>1</v>
      </c>
      <c r="F108" s="10">
        <v>0.75</v>
      </c>
      <c r="G108" s="11" t="str">
        <f>IF(Table2[[#This Row],[Begintijd]] &lt;&gt; "", "-","")</f>
        <v>-</v>
      </c>
      <c r="H108" s="12">
        <f>IF(Table2[[#This Row],[Begintijd]] &lt;&gt; "", Table2[[#This Row],[Begintijd]]+TIME(1,0,0), "")</f>
        <v>0.79166666666666663</v>
      </c>
      <c r="I108" s="13">
        <f>IF(F108&lt;&gt;"", H108-F108, "")</f>
        <v>4.166666666666663E-2</v>
      </c>
      <c r="J108" s="8" t="s">
        <v>14</v>
      </c>
      <c r="K108" s="5"/>
      <c r="L108" s="1"/>
    </row>
    <row r="109" spans="1:12" x14ac:dyDescent="0.25">
      <c r="A109" s="7"/>
      <c r="B109" s="20">
        <f>1+(ROUNDDOWN(_xlfn.DAYS(Table2[[#This Row],[Datum]],$A$1)/7,0))</f>
        <v>9</v>
      </c>
      <c r="C109" s="8" t="str">
        <f>IF(D109&lt;&gt;"", TEXT(D109,"dddd"), "")</f>
        <v>Monday</v>
      </c>
      <c r="D109" s="9">
        <v>45313</v>
      </c>
      <c r="E109" s="8" t="s">
        <v>1</v>
      </c>
      <c r="F109" s="10">
        <v>0.79166666666666663</v>
      </c>
      <c r="G109" s="11" t="str">
        <f>IF(Table2[[#This Row],[Begintijd]] &lt;&gt; "", "-","")</f>
        <v>-</v>
      </c>
      <c r="H109" s="12">
        <f>IF(Table2[[#This Row],[Begintijd]] &lt;&gt; "", Table2[[#This Row],[Begintijd]]+TIME(1,0,0), "")</f>
        <v>0.83333333333333326</v>
      </c>
      <c r="I109" s="13">
        <f>IF(F109&lt;&gt;"", H109-F109, "")</f>
        <v>4.166666666666663E-2</v>
      </c>
      <c r="J109" s="8" t="s">
        <v>18</v>
      </c>
      <c r="K109" s="5"/>
      <c r="L109" s="1"/>
    </row>
    <row r="110" spans="1:12" x14ac:dyDescent="0.25">
      <c r="A110" s="7"/>
      <c r="B110" s="20">
        <f>1+(ROUNDDOWN(_xlfn.DAYS(Table2[[#This Row],[Datum]],$A$1)/7,0))</f>
        <v>9</v>
      </c>
      <c r="C110" s="14" t="str">
        <f>IF(D110&lt;&gt;"", TEXT(D110,"dddd"), "")</f>
        <v>Tuesday</v>
      </c>
      <c r="D110" s="15">
        <v>45314</v>
      </c>
      <c r="E110" s="14" t="s">
        <v>1</v>
      </c>
      <c r="F110" s="16">
        <v>0.77083333333333337</v>
      </c>
      <c r="G110" s="17" t="str">
        <f>IF(Table2[[#This Row],[Begintijd]] &lt;&gt; "", "-","")</f>
        <v>-</v>
      </c>
      <c r="H110" s="18">
        <v>0.8125</v>
      </c>
      <c r="I110" s="19">
        <f>IF(F110&lt;&gt;"", H110-F110, "")</f>
        <v>4.166666666666663E-2</v>
      </c>
      <c r="J110" s="14" t="s">
        <v>33</v>
      </c>
      <c r="K110" s="5"/>
      <c r="L110" s="1"/>
    </row>
    <row r="111" spans="1:12" x14ac:dyDescent="0.25">
      <c r="A111" s="7"/>
      <c r="B111" s="20">
        <f>1+(ROUNDDOWN(_xlfn.DAYS(Table2[[#This Row],[Datum]],$A$1)/7,0))</f>
        <v>9</v>
      </c>
      <c r="C111" s="8" t="str">
        <f>IF(D111&lt;&gt;"", TEXT(D111,"dddd"), "")</f>
        <v>Tuesday</v>
      </c>
      <c r="D111" s="9">
        <v>45314</v>
      </c>
      <c r="E111" s="8" t="s">
        <v>12</v>
      </c>
      <c r="F111" s="10">
        <v>0.90625</v>
      </c>
      <c r="G111" s="11" t="str">
        <f>IF(Table2[[#This Row],[Begintijd]] &lt;&gt; "", "-","")</f>
        <v>-</v>
      </c>
      <c r="H111" s="12">
        <f>IF(Table2[[#This Row],[Begintijd]] &lt;&gt; "", Table2[[#This Row],[Begintijd]]+TIME(1,0,0), "")</f>
        <v>0.94791666666666663</v>
      </c>
      <c r="I111" s="13">
        <f>IF(F111&lt;&gt;"", H111-F111, "")</f>
        <v>4.166666666666663E-2</v>
      </c>
      <c r="J111" s="8" t="s">
        <v>40</v>
      </c>
      <c r="K111" s="5"/>
      <c r="L111" s="1"/>
    </row>
    <row r="112" spans="1:12" x14ac:dyDescent="0.25">
      <c r="A112" s="7"/>
      <c r="B112" s="20">
        <f>1+(ROUNDDOWN(_xlfn.DAYS(Table2[[#This Row],[Datum]],$A$1)/7,0))</f>
        <v>9</v>
      </c>
      <c r="C112" s="8" t="str">
        <f>IF(D112&lt;&gt;"", TEXT(D112,"dddd"), "")</f>
        <v>Wednesday</v>
      </c>
      <c r="D112" s="9">
        <v>45315</v>
      </c>
      <c r="E112" s="8" t="s">
        <v>12</v>
      </c>
      <c r="F112" s="10">
        <v>0.70833333333333337</v>
      </c>
      <c r="G112" s="11" t="str">
        <f>IF(Table2[[#This Row],[Begintijd]] &lt;&gt; "", "-","")</f>
        <v>-</v>
      </c>
      <c r="H112" s="12">
        <f>IF(Table2[[#This Row],[Begintijd]] &lt;&gt; "", Table2[[#This Row],[Begintijd]]+TIME(1,0,0), "")</f>
        <v>0.75</v>
      </c>
      <c r="I112" s="13">
        <f>IF(F112&lt;&gt;"", H112-F112, "")</f>
        <v>4.166666666666663E-2</v>
      </c>
      <c r="J112" s="8" t="s">
        <v>22</v>
      </c>
      <c r="K112" s="5"/>
      <c r="L112" s="1"/>
    </row>
    <row r="113" spans="1:12" x14ac:dyDescent="0.25">
      <c r="A113" s="7"/>
      <c r="B113" s="20">
        <f>1+(ROUNDDOWN(_xlfn.DAYS(Table2[[#This Row],[Datum]],$A$1)/7,0))</f>
        <v>9</v>
      </c>
      <c r="C113" s="8" t="str">
        <f>IF(D113&lt;&gt;"", TEXT(D113,"dddd"), "")</f>
        <v>Wednesday</v>
      </c>
      <c r="D113" s="9">
        <v>45315</v>
      </c>
      <c r="E113" s="8" t="s">
        <v>1</v>
      </c>
      <c r="F113" s="10">
        <v>0.75</v>
      </c>
      <c r="G113" s="11" t="str">
        <f>IF(Table2[[#This Row],[Begintijd]] &lt;&gt; "", "-","")</f>
        <v>-</v>
      </c>
      <c r="H113" s="12">
        <f>IF(Table2[[#This Row],[Begintijd]] &lt;&gt; "", Table2[[#This Row],[Begintijd]]+TIME(1,0,0), "")</f>
        <v>0.79166666666666663</v>
      </c>
      <c r="I113" s="13">
        <f>IF(F113&lt;&gt;"", H113-F113, "")</f>
        <v>4.166666666666663E-2</v>
      </c>
      <c r="J113" s="8" t="s">
        <v>15</v>
      </c>
      <c r="K113" s="5"/>
      <c r="L113" s="1"/>
    </row>
    <row r="114" spans="1:12" x14ac:dyDescent="0.25">
      <c r="A114" s="7"/>
      <c r="B114" s="20">
        <f>1+(ROUNDDOWN(_xlfn.DAYS(Table2[[#This Row],[Datum]],$A$1)/7,0))</f>
        <v>9</v>
      </c>
      <c r="C114" s="8" t="str">
        <f>IF(D114&lt;&gt;"", TEXT(D114,"dddd"), "")</f>
        <v>Thursday</v>
      </c>
      <c r="D114" s="9">
        <v>45316</v>
      </c>
      <c r="E114" s="8" t="s">
        <v>11</v>
      </c>
      <c r="F114" s="10">
        <v>0.70833333333333337</v>
      </c>
      <c r="G114" s="11" t="str">
        <f>IF(Table2[[#This Row],[Begintijd]] &lt;&gt; "", "-","")</f>
        <v>-</v>
      </c>
      <c r="H114" s="12">
        <f>IF(Table2[[#This Row],[Begintijd]] &lt;&gt; "", Table2[[#This Row],[Begintijd]]+TIME(1,0,0), "")</f>
        <v>0.75</v>
      </c>
      <c r="I114" s="13">
        <f>IF(F114&lt;&gt;"", H114-F114, "")</f>
        <v>4.166666666666663E-2</v>
      </c>
      <c r="J114" s="8" t="s">
        <v>24</v>
      </c>
      <c r="K114" s="5"/>
      <c r="L114" s="1"/>
    </row>
    <row r="115" spans="1:12" x14ac:dyDescent="0.25">
      <c r="A115" s="7"/>
      <c r="B115" s="20">
        <f>1+(ROUNDDOWN(_xlfn.DAYS(Table2[[#This Row],[Datum]],$A$1)/7,0))</f>
        <v>9</v>
      </c>
      <c r="C115" s="8" t="str">
        <f>IF(D115&lt;&gt;"", TEXT(D115,"dddd"), "")</f>
        <v>Thursday</v>
      </c>
      <c r="D115" s="9">
        <v>45316</v>
      </c>
      <c r="E115" s="8" t="s">
        <v>2</v>
      </c>
      <c r="F115" s="10">
        <v>0.70833333333333337</v>
      </c>
      <c r="G115" s="11" t="str">
        <f>IF(Table2[[#This Row],[Begintijd]] &lt;&gt; "", "-","")</f>
        <v>-</v>
      </c>
      <c r="H115" s="12">
        <f>IF(Table2[[#This Row],[Begintijd]] &lt;&gt; "", Table2[[#This Row],[Begintijd]]+TIME(1,0,0), "")</f>
        <v>0.75</v>
      </c>
      <c r="I115" s="13">
        <f>IF(F115&lt;&gt;"", H115-F115, "")</f>
        <v>4.166666666666663E-2</v>
      </c>
      <c r="J115" s="8" t="s">
        <v>25</v>
      </c>
      <c r="K115" s="5"/>
      <c r="L115" s="1"/>
    </row>
    <row r="116" spans="1:12" x14ac:dyDescent="0.25">
      <c r="A116" s="7"/>
      <c r="B116" s="20">
        <f>1+(ROUNDDOWN(_xlfn.DAYS(Table2[[#This Row],[Datum]],$A$1)/7,0))</f>
        <v>9</v>
      </c>
      <c r="C116" s="8" t="str">
        <f>IF(D116&lt;&gt;"", TEXT(D116,"dddd"), "")</f>
        <v>Thursday</v>
      </c>
      <c r="D116" s="9">
        <v>45316</v>
      </c>
      <c r="E116" s="8" t="s">
        <v>12</v>
      </c>
      <c r="F116" s="10">
        <v>0.72916666666666663</v>
      </c>
      <c r="G116" s="11" t="str">
        <f>IF(Table2[[#This Row],[Begintijd]] &lt;&gt; "", "-","")</f>
        <v>-</v>
      </c>
      <c r="H116" s="12">
        <v>0.77083333333333337</v>
      </c>
      <c r="I116" s="13">
        <f>IF(F116&lt;&gt;"", H116-F116, "")</f>
        <v>4.1666666666666741E-2</v>
      </c>
      <c r="J116" s="8" t="s">
        <v>16</v>
      </c>
      <c r="K116" s="5"/>
      <c r="L116" s="1"/>
    </row>
    <row r="117" spans="1:12" x14ac:dyDescent="0.25">
      <c r="A117" s="7"/>
      <c r="B117" s="20">
        <f>1+(ROUNDDOWN(_xlfn.DAYS(Table2[[#This Row],[Datum]],$A$1)/7,0))</f>
        <v>9</v>
      </c>
      <c r="C117" s="8" t="str">
        <f>IF(D117&lt;&gt;"", TEXT(D117,"dddd"), "")</f>
        <v>Thursday</v>
      </c>
      <c r="D117" s="9">
        <v>45316</v>
      </c>
      <c r="E117" s="8" t="s">
        <v>12</v>
      </c>
      <c r="F117" s="10">
        <v>0.91666666666666663</v>
      </c>
      <c r="G117" s="11" t="str">
        <f>IF(Table2[[#This Row],[Begintijd]] &lt;&gt; "", "-","")</f>
        <v>-</v>
      </c>
      <c r="H117" s="12">
        <f>IF(Table2[[#This Row],[Begintijd]] &lt;&gt; "", Table2[[#This Row],[Begintijd]]+TIME(1,0,0), "")</f>
        <v>0.95833333333333326</v>
      </c>
      <c r="I117" s="13">
        <f>IF(F117&lt;&gt;"", H117-F117, "")</f>
        <v>4.166666666666663E-2</v>
      </c>
      <c r="J117" s="8" t="s">
        <v>44</v>
      </c>
      <c r="K117" s="5"/>
      <c r="L117" s="1"/>
    </row>
    <row r="118" spans="1:12" x14ac:dyDescent="0.25">
      <c r="A118" s="7"/>
      <c r="B118" s="20">
        <f>1+(ROUNDDOWN(_xlfn.DAYS(Table2[[#This Row],[Datum]],$A$1)/7,0))</f>
        <v>9</v>
      </c>
      <c r="C118" s="8" t="str">
        <f>IF(D118&lt;&gt;"", TEXT(D118,"dddd"), "")</f>
        <v>Friday</v>
      </c>
      <c r="D118" s="9">
        <v>45317</v>
      </c>
      <c r="E118" s="8" t="s">
        <v>11</v>
      </c>
      <c r="F118" s="10">
        <v>0.75</v>
      </c>
      <c r="G118" s="11" t="str">
        <f>IF(Table2[[#This Row],[Begintijd]] &lt;&gt; "", "-","")</f>
        <v>-</v>
      </c>
      <c r="H118" s="12">
        <f>IF(Table2[[#This Row],[Begintijd]] &lt;&gt; "", Table2[[#This Row],[Begintijd]]+TIME(1,0,0), "")</f>
        <v>0.79166666666666663</v>
      </c>
      <c r="I118" s="13">
        <f>IF(F118&lt;&gt;"", H118-F118, "")</f>
        <v>4.166666666666663E-2</v>
      </c>
      <c r="J118" s="8" t="s">
        <v>30</v>
      </c>
      <c r="K118" s="5"/>
      <c r="L118" s="1"/>
    </row>
    <row r="119" spans="1:12" x14ac:dyDescent="0.25">
      <c r="A119" s="7"/>
      <c r="B119" s="20">
        <f>1+(ROUNDDOWN(_xlfn.DAYS(Table2[[#This Row],[Datum]],$A$1)/7,0))</f>
        <v>9</v>
      </c>
      <c r="C119" s="8" t="str">
        <f>IF(D119&lt;&gt;"", TEXT(D119,"dddd"), "")</f>
        <v>Friday</v>
      </c>
      <c r="D119" s="9">
        <v>45317</v>
      </c>
      <c r="E119" s="8" t="s">
        <v>12</v>
      </c>
      <c r="F119" s="10">
        <v>0.75</v>
      </c>
      <c r="G119" s="11" t="str">
        <f>IF(Table2[[#This Row],[Begintijd]] &lt;&gt; "", "-","")</f>
        <v>-</v>
      </c>
      <c r="H119" s="12">
        <f>IF(Table2[[#This Row],[Begintijd]] &lt;&gt; "", Table2[[#This Row],[Begintijd]]+TIME(1,0,0), "")</f>
        <v>0.79166666666666663</v>
      </c>
      <c r="I119" s="13">
        <f>IF(F119&lt;&gt;"", H119-F119, "")</f>
        <v>4.166666666666663E-2</v>
      </c>
      <c r="J119" s="8" t="s">
        <v>31</v>
      </c>
      <c r="K119" s="5"/>
      <c r="L119" s="1"/>
    </row>
    <row r="120" spans="1:12" x14ac:dyDescent="0.25">
      <c r="A120" s="7"/>
      <c r="B120" s="20">
        <f>1+(ROUNDDOWN(_xlfn.DAYS(Table2[[#This Row],[Datum]],$A$1)/7,0))</f>
        <v>9</v>
      </c>
      <c r="C120" s="8" t="str">
        <f>IF(D120&lt;&gt;"", TEXT(D120,"dddd"), "")</f>
        <v>Friday</v>
      </c>
      <c r="D120" s="9">
        <v>45317</v>
      </c>
      <c r="E120" s="8" t="s">
        <v>2</v>
      </c>
      <c r="F120" s="10">
        <v>0.75</v>
      </c>
      <c r="G120" s="11" t="str">
        <f>IF(Table2[[#This Row],[Begintijd]] &lt;&gt; "", "-","")</f>
        <v>-</v>
      </c>
      <c r="H120" s="12">
        <f>IF(Table2[[#This Row],[Begintijd]] &lt;&gt; "", Table2[[#This Row],[Begintijd]]+TIME(1,0,0), "")</f>
        <v>0.79166666666666663</v>
      </c>
      <c r="I120" s="13">
        <f>IF(F120&lt;&gt;"", H120-F120, "")</f>
        <v>4.166666666666663E-2</v>
      </c>
      <c r="J120" s="8" t="s">
        <v>32</v>
      </c>
      <c r="K120" s="5"/>
      <c r="L120" s="1"/>
    </row>
    <row r="121" spans="1:12" x14ac:dyDescent="0.25">
      <c r="A121" s="7"/>
      <c r="B121" s="20">
        <f>1+(ROUNDDOWN(_xlfn.DAYS(Table2[[#This Row],[Datum]],$A$1)/7,0))</f>
        <v>9</v>
      </c>
      <c r="C121" s="8" t="str">
        <f>IF(D121&lt;&gt;"", TEXT(D121,"dddd"), "")</f>
        <v>Friday</v>
      </c>
      <c r="D121" s="9">
        <v>45317</v>
      </c>
      <c r="E121" s="8" t="s">
        <v>2</v>
      </c>
      <c r="F121" s="10">
        <v>0.79166666666666663</v>
      </c>
      <c r="G121" s="11" t="str">
        <f>IF(Table2[[#This Row],[Begintijd]] &lt;&gt; "", "-","")</f>
        <v>-</v>
      </c>
      <c r="H121" s="12">
        <f>IF(Table2[[#This Row],[Begintijd]] &lt;&gt; "", Table2[[#This Row],[Begintijd]]+TIME(1,0,0), "")</f>
        <v>0.83333333333333326</v>
      </c>
      <c r="I121" s="13">
        <f>IF(F121&lt;&gt;"", H121-F121, "")</f>
        <v>4.166666666666663E-2</v>
      </c>
      <c r="J121" s="8" t="s">
        <v>34</v>
      </c>
      <c r="K121" s="5"/>
      <c r="L121" s="1"/>
    </row>
    <row r="122" spans="1:12" x14ac:dyDescent="0.25">
      <c r="A122" s="7"/>
      <c r="B122" s="20">
        <f>1+(ROUNDDOWN(_xlfn.DAYS(Table2[[#This Row],[Datum]],$A$1)/7,0))</f>
        <v>10</v>
      </c>
      <c r="C122" s="8" t="str">
        <f>IF(D122&lt;&gt;"", TEXT(D122,"dddd"), "")</f>
        <v>Monday</v>
      </c>
      <c r="D122" s="9">
        <v>45320</v>
      </c>
      <c r="E122" s="8" t="s">
        <v>1</v>
      </c>
      <c r="F122" s="10">
        <v>0.75</v>
      </c>
      <c r="G122" s="11" t="str">
        <f>IF(Table2[[#This Row],[Begintijd]] &lt;&gt; "", "-","")</f>
        <v>-</v>
      </c>
      <c r="H122" s="12">
        <f>IF(Table2[[#This Row],[Begintijd]] &lt;&gt; "", Table2[[#This Row],[Begintijd]]+TIME(1,0,0), "")</f>
        <v>0.79166666666666663</v>
      </c>
      <c r="I122" s="13">
        <f>IF(F122&lt;&gt;"", H122-F122, "")</f>
        <v>4.166666666666663E-2</v>
      </c>
      <c r="J122" s="8" t="s">
        <v>23</v>
      </c>
      <c r="K122" s="5"/>
      <c r="L122" s="1"/>
    </row>
    <row r="123" spans="1:12" x14ac:dyDescent="0.25">
      <c r="A123" s="7"/>
      <c r="B123" s="20">
        <f>1+(ROUNDDOWN(_xlfn.DAYS(Table2[[#This Row],[Datum]],$A$1)/7,0))</f>
        <v>10</v>
      </c>
      <c r="C123" s="8" t="str">
        <f>IF(D123&lt;&gt;"", TEXT(D123,"dddd"), "")</f>
        <v>Monday</v>
      </c>
      <c r="D123" s="9">
        <v>45320</v>
      </c>
      <c r="E123" s="8" t="s">
        <v>1</v>
      </c>
      <c r="F123" s="10">
        <v>0.79166666666666663</v>
      </c>
      <c r="G123" s="11" t="str">
        <f>IF(Table2[[#This Row],[Begintijd]] &lt;&gt; "", "-","")</f>
        <v>-</v>
      </c>
      <c r="H123" s="12">
        <f>IF(Table2[[#This Row],[Begintijd]] &lt;&gt; "", Table2[[#This Row],[Begintijd]]+TIME(1,0,0), "")</f>
        <v>0.83333333333333326</v>
      </c>
      <c r="I123" s="13">
        <f>IF(F123&lt;&gt;"", H123-F123, "")</f>
        <v>4.166666666666663E-2</v>
      </c>
      <c r="J123" s="8" t="s">
        <v>46</v>
      </c>
      <c r="K123" s="5"/>
      <c r="L123" s="1"/>
    </row>
    <row r="124" spans="1:12" x14ac:dyDescent="0.25">
      <c r="A124" s="7"/>
      <c r="B124" s="20">
        <f>1+(ROUNDDOWN(_xlfn.DAYS(Table2[[#This Row],[Datum]],$A$1)/7,0))</f>
        <v>10</v>
      </c>
      <c r="C124" s="8" t="str">
        <f>IF(D124&lt;&gt;"", TEXT(D124,"dddd"), "")</f>
        <v>Tuesday</v>
      </c>
      <c r="D124" s="9">
        <v>45321</v>
      </c>
      <c r="E124" s="8" t="s">
        <v>1</v>
      </c>
      <c r="F124" s="10">
        <v>0.77083333333333337</v>
      </c>
      <c r="G124" s="11" t="str">
        <f>IF(Table2[[#This Row],[Begintijd]] &lt;&gt; "", "-","")</f>
        <v>-</v>
      </c>
      <c r="H124" s="12">
        <v>0.8125</v>
      </c>
      <c r="I124" s="13">
        <f>IF(F124&lt;&gt;"", H124-F124, "")</f>
        <v>4.166666666666663E-2</v>
      </c>
      <c r="J124" s="8" t="s">
        <v>35</v>
      </c>
      <c r="K124" s="5"/>
      <c r="L124" s="1"/>
    </row>
    <row r="125" spans="1:12" x14ac:dyDescent="0.25">
      <c r="A125" s="7"/>
      <c r="B125" s="20">
        <f>1+(ROUNDDOWN(_xlfn.DAYS(Table2[[#This Row],[Datum]],$A$1)/7,0))</f>
        <v>10</v>
      </c>
      <c r="C125" s="8" t="str">
        <f>IF(D125&lt;&gt;"", TEXT(D125,"dddd"), "")</f>
        <v>Tuesday</v>
      </c>
      <c r="D125" s="9">
        <v>45321</v>
      </c>
      <c r="E125" s="8" t="s">
        <v>12</v>
      </c>
      <c r="F125" s="10">
        <v>0.86458333333333337</v>
      </c>
      <c r="G125" s="11" t="str">
        <f>IF(Table2[[#This Row],[Begintijd]] &lt;&gt; "", "-","")</f>
        <v>-</v>
      </c>
      <c r="H125" s="12">
        <f>IF(Table2[[#This Row],[Begintijd]] &lt;&gt; "", Table2[[#This Row],[Begintijd]]+TIME(1,0,0), "")</f>
        <v>0.90625</v>
      </c>
      <c r="I125" s="13">
        <f>IF(F125&lt;&gt;"", H125-F125, "")</f>
        <v>4.166666666666663E-2</v>
      </c>
      <c r="J125" s="8" t="s">
        <v>36</v>
      </c>
      <c r="K125" s="5"/>
      <c r="L125" s="1"/>
    </row>
    <row r="126" spans="1:12" x14ac:dyDescent="0.25">
      <c r="A126" s="7"/>
      <c r="B126" s="20">
        <f>1+(ROUNDDOWN(_xlfn.DAYS(Table2[[#This Row],[Datum]],$A$1)/7,0))</f>
        <v>10</v>
      </c>
      <c r="C126" s="14" t="str">
        <f>IF(D126&lt;&gt;"", TEXT(D126,"dddd"), "")</f>
        <v>Tuesday</v>
      </c>
      <c r="D126" s="15">
        <v>45321</v>
      </c>
      <c r="E126" s="14" t="s">
        <v>12</v>
      </c>
      <c r="F126" s="16">
        <v>0.90625</v>
      </c>
      <c r="G126" s="17" t="str">
        <f>IF(Table2[[#This Row],[Begintijd]] &lt;&gt; "", "-","")</f>
        <v>-</v>
      </c>
      <c r="H126" s="18">
        <f>IF(Table2[[#This Row],[Begintijd]] &lt;&gt; "", Table2[[#This Row],[Begintijd]]+TIME(1,0,0), "")</f>
        <v>0.94791666666666663</v>
      </c>
      <c r="I126" s="19">
        <f>IF(F126&lt;&gt;"", H126-F126, "")</f>
        <v>4.166666666666663E-2</v>
      </c>
      <c r="J126" s="14" t="s">
        <v>40</v>
      </c>
      <c r="K126" s="5"/>
      <c r="L126" s="1"/>
    </row>
    <row r="127" spans="1:12" x14ac:dyDescent="0.25">
      <c r="A127" s="7"/>
      <c r="B127" s="20">
        <f>1+(ROUNDDOWN(_xlfn.DAYS(Table2[[#This Row],[Datum]],$A$1)/7,0))</f>
        <v>10</v>
      </c>
      <c r="C127" s="8" t="str">
        <f>IF(D127&lt;&gt;"", TEXT(D127,"dddd"), "")</f>
        <v>Friday</v>
      </c>
      <c r="D127" s="9">
        <v>45324</v>
      </c>
      <c r="E127" s="8" t="s">
        <v>11</v>
      </c>
      <c r="F127" s="10">
        <v>0.75</v>
      </c>
      <c r="G127" s="11" t="str">
        <f>IF(Table2[[#This Row],[Begintijd]] &lt;&gt; "", "-","")</f>
        <v>-</v>
      </c>
      <c r="H127" s="12">
        <f>IF(Table2[[#This Row],[Begintijd]] &lt;&gt; "", Table2[[#This Row],[Begintijd]]+TIME(1,0,0), "")</f>
        <v>0.79166666666666663</v>
      </c>
      <c r="I127" s="13">
        <f>IF(F127&lt;&gt;"", H127-F127, "")</f>
        <v>4.166666666666663E-2</v>
      </c>
      <c r="J127" s="8" t="s">
        <v>30</v>
      </c>
      <c r="K127" s="5"/>
      <c r="L127" s="1"/>
    </row>
    <row r="128" spans="1:12" x14ac:dyDescent="0.25">
      <c r="A128" s="7"/>
      <c r="B128" s="20">
        <f>1+(ROUNDDOWN(_xlfn.DAYS(Table2[[#This Row],[Datum]],$A$1)/7,0))</f>
        <v>10</v>
      </c>
      <c r="C128" s="8" t="str">
        <f>IF(D128&lt;&gt;"", TEXT(D128,"dddd"), "")</f>
        <v>Friday</v>
      </c>
      <c r="D128" s="9">
        <v>45324</v>
      </c>
      <c r="E128" s="8" t="s">
        <v>12</v>
      </c>
      <c r="F128" s="10">
        <v>0.75</v>
      </c>
      <c r="G128" s="11" t="str">
        <f>IF(Table2[[#This Row],[Begintijd]] &lt;&gt; "", "-","")</f>
        <v>-</v>
      </c>
      <c r="H128" s="12">
        <f>IF(Table2[[#This Row],[Begintijd]] &lt;&gt; "", Table2[[#This Row],[Begintijd]]+TIME(1,0,0), "")</f>
        <v>0.79166666666666663</v>
      </c>
      <c r="I128" s="13">
        <f>IF(F128&lt;&gt;"", H128-F128, "")</f>
        <v>4.166666666666663E-2</v>
      </c>
      <c r="J128" s="8" t="s">
        <v>31</v>
      </c>
      <c r="K128" s="5"/>
      <c r="L128" s="1"/>
    </row>
    <row r="129" spans="1:12" x14ac:dyDescent="0.25">
      <c r="A129" s="7"/>
      <c r="B129" s="20">
        <f>1+(ROUNDDOWN(_xlfn.DAYS(Table2[[#This Row],[Datum]],$A$1)/7,0))</f>
        <v>10</v>
      </c>
      <c r="C129" s="8" t="str">
        <f>IF(D129&lt;&gt;"", TEXT(D129,"dddd"), "")</f>
        <v>Friday</v>
      </c>
      <c r="D129" s="9">
        <v>45324</v>
      </c>
      <c r="E129" s="8" t="s">
        <v>2</v>
      </c>
      <c r="F129" s="10">
        <v>0.75</v>
      </c>
      <c r="G129" s="11" t="str">
        <f>IF(Table2[[#This Row],[Begintijd]] &lt;&gt; "", "-","")</f>
        <v>-</v>
      </c>
      <c r="H129" s="12">
        <f>IF(Table2[[#This Row],[Begintijd]] &lt;&gt; "", Table2[[#This Row],[Begintijd]]+TIME(1,0,0), "")</f>
        <v>0.79166666666666663</v>
      </c>
      <c r="I129" s="13">
        <f>IF(F129&lt;&gt;"", H129-F129, "")</f>
        <v>4.166666666666663E-2</v>
      </c>
      <c r="J129" s="8" t="s">
        <v>32</v>
      </c>
      <c r="K129" s="5"/>
      <c r="L129" s="1"/>
    </row>
    <row r="130" spans="1:12" x14ac:dyDescent="0.25">
      <c r="A130" s="7"/>
      <c r="B130" s="20">
        <f>1+(ROUNDDOWN(_xlfn.DAYS(Table2[[#This Row],[Datum]],$A$1)/7,0))</f>
        <v>10</v>
      </c>
      <c r="C130" s="8" t="str">
        <f>IF(D130&lt;&gt;"", TEXT(D130,"dddd"), "")</f>
        <v>Friday</v>
      </c>
      <c r="D130" s="9">
        <v>45324</v>
      </c>
      <c r="E130" s="8" t="s">
        <v>2</v>
      </c>
      <c r="F130" s="10">
        <v>0.79166666666666663</v>
      </c>
      <c r="G130" s="11" t="str">
        <f>IF(Table2[[#This Row],[Begintijd]] &lt;&gt; "", "-","")</f>
        <v>-</v>
      </c>
      <c r="H130" s="12">
        <f>IF(Table2[[#This Row],[Begintijd]] &lt;&gt; "", Table2[[#This Row],[Begintijd]]+TIME(1,0,0), "")</f>
        <v>0.83333333333333326</v>
      </c>
      <c r="I130" s="13">
        <f>IF(F130&lt;&gt;"", H130-F130, "")</f>
        <v>4.166666666666663E-2</v>
      </c>
      <c r="J130" s="8" t="s">
        <v>34</v>
      </c>
      <c r="K130" s="5"/>
      <c r="L130" s="1"/>
    </row>
    <row r="131" spans="1:12" x14ac:dyDescent="0.25">
      <c r="A131" s="7"/>
      <c r="B131" s="20">
        <f>1+(ROUNDDOWN(_xlfn.DAYS(Table2[[#This Row],[Datum]],$A$1)/7,0))</f>
        <v>10</v>
      </c>
      <c r="C131" s="8" t="str">
        <f>IF(D131&lt;&gt;"", TEXT(D131,"dddd"), "")</f>
        <v>Friday</v>
      </c>
      <c r="D131" s="9">
        <v>45324</v>
      </c>
      <c r="E131" s="8" t="s">
        <v>2</v>
      </c>
      <c r="F131" s="10">
        <v>0.88541666666666663</v>
      </c>
      <c r="G131" s="11" t="str">
        <f>IF(Table2[[#This Row],[Begintijd]] &lt;&gt; "", "-","")</f>
        <v>-</v>
      </c>
      <c r="H131" s="12">
        <f>IF(Table2[[#This Row],[Begintijd]] &lt;&gt; "", Table2[[#This Row],[Begintijd]]+TIME(1,0,0), "")</f>
        <v>0.92708333333333326</v>
      </c>
      <c r="I131" s="13">
        <f>IF(F131&lt;&gt;"", H131-F131, "")</f>
        <v>4.166666666666663E-2</v>
      </c>
      <c r="J131" s="8" t="s">
        <v>38</v>
      </c>
      <c r="K131" s="5"/>
      <c r="L131" s="1"/>
    </row>
    <row r="132" spans="1:12" x14ac:dyDescent="0.25">
      <c r="A132" s="7"/>
      <c r="B132" s="20">
        <f>1+(ROUNDDOWN(_xlfn.DAYS(Table2[[#This Row],[Datum]],$A$1)/7,0))</f>
        <v>10</v>
      </c>
      <c r="C132" s="8" t="str">
        <f>IF(D132&lt;&gt;"", TEXT(D132,"dddd"), "")</f>
        <v>Friday</v>
      </c>
      <c r="D132" s="9">
        <v>45324</v>
      </c>
      <c r="E132" s="8" t="s">
        <v>12</v>
      </c>
      <c r="F132" s="10">
        <v>0.91666666666666663</v>
      </c>
      <c r="G132" s="11" t="str">
        <f>IF(Table2[[#This Row],[Begintijd]] &lt;&gt; "", "-","")</f>
        <v>-</v>
      </c>
      <c r="H132" s="12">
        <v>0.95833333333333337</v>
      </c>
      <c r="I132" s="13">
        <f>IF(F132&lt;&gt;"", H132-F132, "")</f>
        <v>4.1666666666666741E-2</v>
      </c>
      <c r="J132" s="8" t="s">
        <v>39</v>
      </c>
      <c r="K132" s="5"/>
      <c r="L132" s="1"/>
    </row>
    <row r="133" spans="1:12" x14ac:dyDescent="0.25">
      <c r="A133" s="7"/>
      <c r="B133" s="20">
        <f>1+(ROUNDDOWN(_xlfn.DAYS(Table2[[#This Row],[Datum]],$A$1)/7,0))</f>
        <v>11</v>
      </c>
      <c r="C133" s="14" t="str">
        <f>IF(D133&lt;&gt;"", TEXT(D133,"dddd"), "")</f>
        <v>Monday</v>
      </c>
      <c r="D133" s="15">
        <v>45327</v>
      </c>
      <c r="E133" s="14" t="s">
        <v>1</v>
      </c>
      <c r="F133" s="16">
        <v>0.79166666666666663</v>
      </c>
      <c r="G133" s="17" t="str">
        <f>IF(Table2[[#This Row],[Begintijd]] &lt;&gt; "", "-","")</f>
        <v>-</v>
      </c>
      <c r="H133" s="18">
        <f>IF(Table2[[#This Row],[Begintijd]] &lt;&gt; "", Table2[[#This Row],[Begintijd]]+TIME(1,0,0), "")</f>
        <v>0.83333333333333326</v>
      </c>
      <c r="I133" s="19">
        <f>IF(F133&lt;&gt;"", H133-F133, "")</f>
        <v>4.166666666666663E-2</v>
      </c>
      <c r="J133" s="14" t="s">
        <v>33</v>
      </c>
      <c r="K133" s="5"/>
      <c r="L133" s="1"/>
    </row>
    <row r="134" spans="1:12" x14ac:dyDescent="0.25">
      <c r="A134" s="7"/>
      <c r="B134" s="20">
        <f>1+(ROUNDDOWN(_xlfn.DAYS(Table2[[#This Row],[Datum]],$A$1)/7,0))</f>
        <v>11</v>
      </c>
      <c r="C134" s="14" t="str">
        <f>IF(D134&lt;&gt;"", TEXT(D134,"dddd"), "")</f>
        <v>Monday</v>
      </c>
      <c r="D134" s="15">
        <v>45327</v>
      </c>
      <c r="E134" s="14" t="s">
        <v>1</v>
      </c>
      <c r="F134" s="16">
        <v>0.83333333333333337</v>
      </c>
      <c r="G134" s="17" t="str">
        <f>IF(Table2[[#This Row],[Begintijd]] &lt;&gt; "", "-","")</f>
        <v>-</v>
      </c>
      <c r="H134" s="18">
        <f>IF(Table2[[#This Row],[Begintijd]] &lt;&gt; "", Table2[[#This Row],[Begintijd]]+TIME(1,0,0), "")</f>
        <v>0.875</v>
      </c>
      <c r="I134" s="19">
        <f>IF(F134&lt;&gt;"", H134-F134, "")</f>
        <v>4.166666666666663E-2</v>
      </c>
      <c r="J134" s="8" t="s">
        <v>46</v>
      </c>
      <c r="K134" s="5"/>
      <c r="L134" s="1"/>
    </row>
    <row r="135" spans="1:12" x14ac:dyDescent="0.25">
      <c r="A135" s="7"/>
      <c r="B135" s="20">
        <f>1+(ROUNDDOWN(_xlfn.DAYS(Table2[[#This Row],[Datum]],$A$1)/7,0))</f>
        <v>11</v>
      </c>
      <c r="C135" s="8" t="str">
        <f>IF(D135&lt;&gt;"", TEXT(D135,"dddd"), "")</f>
        <v>Tuesday</v>
      </c>
      <c r="D135" s="9">
        <v>45328</v>
      </c>
      <c r="E135" s="8" t="s">
        <v>1</v>
      </c>
      <c r="F135" s="10">
        <v>0.77083333333333337</v>
      </c>
      <c r="G135" s="11" t="str">
        <f>IF(Table2[[#This Row],[Begintijd]] &lt;&gt; "", "-","")</f>
        <v>-</v>
      </c>
      <c r="H135" s="12">
        <v>0.8125</v>
      </c>
      <c r="I135" s="13">
        <f>IF(F135&lt;&gt;"", H135-F135, "")</f>
        <v>4.166666666666663E-2</v>
      </c>
      <c r="J135" s="8" t="s">
        <v>35</v>
      </c>
      <c r="K135" s="5"/>
      <c r="L135" s="1"/>
    </row>
    <row r="136" spans="1:12" x14ac:dyDescent="0.25">
      <c r="A136" s="7"/>
      <c r="B136" s="20">
        <f>1+(ROUNDDOWN(_xlfn.DAYS(Table2[[#This Row],[Datum]],$A$1)/7,0))</f>
        <v>11</v>
      </c>
      <c r="C136" s="14" t="str">
        <f>IF(D136&lt;&gt;"", TEXT(D136,"dddd"), "")</f>
        <v>Friday</v>
      </c>
      <c r="D136" s="15">
        <v>45331</v>
      </c>
      <c r="E136" s="14" t="s">
        <v>11</v>
      </c>
      <c r="F136" s="16">
        <v>0.79166666666666663</v>
      </c>
      <c r="G136" s="17" t="str">
        <f>IF(Table2[[#This Row],[Begintijd]] &lt;&gt; "", "-","")</f>
        <v>-</v>
      </c>
      <c r="H136" s="18">
        <f>IF(Table2[[#This Row],[Begintijd]] &lt;&gt; "", Table2[[#This Row],[Begintijd]]+TIME(1,0,0), "")</f>
        <v>0.83333333333333326</v>
      </c>
      <c r="I136" s="19">
        <f>IF(F136&lt;&gt;"", H136-F136, "")</f>
        <v>4.166666666666663E-2</v>
      </c>
      <c r="J136" s="14" t="s">
        <v>42</v>
      </c>
      <c r="K136" s="5"/>
      <c r="L136" s="1"/>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Trainings-schema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 van der Steen</dc:creator>
  <cp:lastModifiedBy>Veerdonk, Marco van de</cp:lastModifiedBy>
  <dcterms:created xsi:type="dcterms:W3CDTF">2023-08-23T10:44:04Z</dcterms:created>
  <dcterms:modified xsi:type="dcterms:W3CDTF">2023-11-29T10:30:41Z</dcterms:modified>
</cp:coreProperties>
</file>